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Сельсовет\Desktop\на сайт\по бюджету\2025\"/>
    </mc:Choice>
  </mc:AlternateContent>
  <xr:revisionPtr revIDLastSave="0" documentId="8_{021FC006-385D-4D90-9C5B-94965B4C62C1}" xr6:coauthVersionLast="45" xr6:coauthVersionMax="45" xr10:uidLastSave="{00000000-0000-0000-0000-000000000000}"/>
  <bookViews>
    <workbookView xWindow="-120" yWindow="-120" windowWidth="17520" windowHeight="12600" activeTab="3" xr2:uid="{00000000-000D-0000-FFFF-FFFF00000000}"/>
  </bookViews>
  <sheets>
    <sheet name="Доходы" sheetId="2" r:id="rId1"/>
    <sheet name="Расходы" sheetId="3" r:id="rId2"/>
    <sheet name="Источники" sheetId="4" r:id="rId3"/>
    <sheet name="ведомств" sheetId="6" r:id="rId4"/>
  </sheets>
  <definedNames>
    <definedName name="_xlnm.Print_Area" localSheetId="3">ведомств!$A$1:$I$52</definedName>
    <definedName name="_xlnm.Print_Area" localSheetId="2">Источники!$A$1:$E$31</definedName>
    <definedName name="_xlnm.Print_Area" localSheetId="1">Расходы!$A$1:$H$52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2" i="6" l="1"/>
  <c r="H51" i="6"/>
  <c r="G51" i="6"/>
  <c r="I51" i="6" s="1"/>
  <c r="H50" i="6"/>
  <c r="I48" i="6"/>
  <c r="I47" i="6"/>
  <c r="H46" i="6"/>
  <c r="I46" i="6" s="1"/>
  <c r="G46" i="6"/>
  <c r="G45" i="6"/>
  <c r="G44" i="6" s="1"/>
  <c r="I43" i="6"/>
  <c r="I42" i="6"/>
  <c r="H41" i="6"/>
  <c r="G41" i="6"/>
  <c r="G40" i="6" s="1"/>
  <c r="H40" i="6"/>
  <c r="H39" i="6"/>
  <c r="I38" i="6"/>
  <c r="H37" i="6"/>
  <c r="H36" i="6" s="1"/>
  <c r="G37" i="6"/>
  <c r="G36" i="6" s="1"/>
  <c r="I35" i="6"/>
  <c r="H34" i="6"/>
  <c r="G34" i="6"/>
  <c r="G33" i="6" s="1"/>
  <c r="I32" i="6"/>
  <c r="I31" i="6"/>
  <c r="H30" i="6"/>
  <c r="G30" i="6"/>
  <c r="G29" i="6" s="1"/>
  <c r="I27" i="6"/>
  <c r="H26" i="6"/>
  <c r="G26" i="6"/>
  <c r="G25" i="6" s="1"/>
  <c r="I24" i="6"/>
  <c r="H23" i="6"/>
  <c r="G23" i="6"/>
  <c r="G22" i="6" s="1"/>
  <c r="I21" i="6"/>
  <c r="H20" i="6"/>
  <c r="I20" i="6" s="1"/>
  <c r="G20" i="6"/>
  <c r="G19" i="6" s="1"/>
  <c r="I18" i="6"/>
  <c r="I17" i="6"/>
  <c r="H16" i="6"/>
  <c r="I16" i="6" s="1"/>
  <c r="G16" i="6"/>
  <c r="G15" i="6"/>
  <c r="G14" i="6" s="1"/>
  <c r="I13" i="6"/>
  <c r="I12" i="6"/>
  <c r="H11" i="6"/>
  <c r="G11" i="6"/>
  <c r="I11" i="6" s="1"/>
  <c r="H10" i="6"/>
  <c r="H9" i="6" s="1"/>
  <c r="H42" i="3"/>
  <c r="H43" i="3"/>
  <c r="H38" i="3"/>
  <c r="G41" i="3"/>
  <c r="G40" i="3" s="1"/>
  <c r="G39" i="3" s="1"/>
  <c r="H39" i="3" s="1"/>
  <c r="F41" i="3"/>
  <c r="F40" i="3" s="1"/>
  <c r="F39" i="3" s="1"/>
  <c r="H24" i="3"/>
  <c r="G23" i="3"/>
  <c r="H23" i="3" s="1"/>
  <c r="F23" i="3"/>
  <c r="F22" i="3" s="1"/>
  <c r="H17" i="3"/>
  <c r="H18" i="3"/>
  <c r="H21" i="3"/>
  <c r="H27" i="3"/>
  <c r="H31" i="3"/>
  <c r="H32" i="3"/>
  <c r="H35" i="3"/>
  <c r="H47" i="3"/>
  <c r="H48" i="3"/>
  <c r="H52" i="3"/>
  <c r="G16" i="3"/>
  <c r="G15" i="3" s="1"/>
  <c r="G14" i="3" s="1"/>
  <c r="F16" i="3"/>
  <c r="F15" i="3" s="1"/>
  <c r="F14" i="3" s="1"/>
  <c r="G51" i="3"/>
  <c r="G50" i="3" s="1"/>
  <c r="F51" i="3"/>
  <c r="F50" i="3" s="1"/>
  <c r="F49" i="3" s="1"/>
  <c r="G46" i="3"/>
  <c r="G45" i="3" s="1"/>
  <c r="G44" i="3" s="1"/>
  <c r="F46" i="3"/>
  <c r="F45" i="3" s="1"/>
  <c r="F44" i="3" s="1"/>
  <c r="G37" i="3"/>
  <c r="G36" i="3" s="1"/>
  <c r="F37" i="3"/>
  <c r="F36" i="3" s="1"/>
  <c r="G34" i="3"/>
  <c r="G33" i="3" s="1"/>
  <c r="F34" i="3"/>
  <c r="F33" i="3" s="1"/>
  <c r="G30" i="3"/>
  <c r="G29" i="3" s="1"/>
  <c r="F30" i="3"/>
  <c r="F29" i="3" s="1"/>
  <c r="F28" i="3" s="1"/>
  <c r="G26" i="3"/>
  <c r="G25" i="3" s="1"/>
  <c r="H25" i="3" s="1"/>
  <c r="F26" i="3"/>
  <c r="F25" i="3" s="1"/>
  <c r="G20" i="3"/>
  <c r="G19" i="3" s="1"/>
  <c r="F20" i="3"/>
  <c r="F19" i="3" s="1"/>
  <c r="G11" i="3"/>
  <c r="G10" i="3" s="1"/>
  <c r="G9" i="3" s="1"/>
  <c r="G8" i="3" s="1"/>
  <c r="F11" i="3"/>
  <c r="F10" i="3" s="1"/>
  <c r="F9" i="3" s="1"/>
  <c r="D37" i="2"/>
  <c r="D36" i="2" s="1"/>
  <c r="D34" i="2"/>
  <c r="D33" i="2" s="1"/>
  <c r="D31" i="2"/>
  <c r="D30" i="2" s="1"/>
  <c r="D26" i="2"/>
  <c r="D25" i="2" s="1"/>
  <c r="D24" i="2" s="1"/>
  <c r="D23" i="2" s="1"/>
  <c r="D21" i="2"/>
  <c r="D20" i="2" s="1"/>
  <c r="D18" i="2"/>
  <c r="D15" i="2"/>
  <c r="D14" i="2" s="1"/>
  <c r="D11" i="2"/>
  <c r="D10" i="2" s="1"/>
  <c r="C37" i="2"/>
  <c r="C36" i="2" s="1"/>
  <c r="C34" i="2"/>
  <c r="C33" i="2" s="1"/>
  <c r="C31" i="2"/>
  <c r="C30" i="2" s="1"/>
  <c r="C26" i="2"/>
  <c r="C25" i="2" s="1"/>
  <c r="C24" i="2" s="1"/>
  <c r="C23" i="2" s="1"/>
  <c r="C21" i="2"/>
  <c r="C20" i="2" s="1"/>
  <c r="C18" i="2"/>
  <c r="C15" i="2"/>
  <c r="C14" i="2" s="1"/>
  <c r="C11" i="2"/>
  <c r="C10" i="2" s="1"/>
  <c r="I37" i="6" l="1"/>
  <c r="G22" i="3"/>
  <c r="H22" i="3" s="1"/>
  <c r="H41" i="3"/>
  <c r="I23" i="6"/>
  <c r="I26" i="6"/>
  <c r="I34" i="6"/>
  <c r="I36" i="6"/>
  <c r="H22" i="6"/>
  <c r="I22" i="6" s="1"/>
  <c r="G50" i="6"/>
  <c r="G49" i="6" s="1"/>
  <c r="H25" i="6"/>
  <c r="I25" i="6" s="1"/>
  <c r="I30" i="6"/>
  <c r="G39" i="6"/>
  <c r="I39" i="6" s="1"/>
  <c r="I40" i="6"/>
  <c r="I41" i="6"/>
  <c r="G10" i="6"/>
  <c r="H15" i="6"/>
  <c r="H19" i="6"/>
  <c r="I19" i="6" s="1"/>
  <c r="H29" i="6"/>
  <c r="H33" i="6"/>
  <c r="I33" i="6" s="1"/>
  <c r="H45" i="6"/>
  <c r="H49" i="6"/>
  <c r="H29" i="3"/>
  <c r="H36" i="3"/>
  <c r="G28" i="3"/>
  <c r="H37" i="3"/>
  <c r="H40" i="3"/>
  <c r="H30" i="3"/>
  <c r="H14" i="3"/>
  <c r="H44" i="3"/>
  <c r="H19" i="3"/>
  <c r="H33" i="3"/>
  <c r="G49" i="3"/>
  <c r="H50" i="3"/>
  <c r="H46" i="3"/>
  <c r="H51" i="3"/>
  <c r="H34" i="3"/>
  <c r="H15" i="3"/>
  <c r="F8" i="3"/>
  <c r="F7" i="3" s="1"/>
  <c r="H45" i="3"/>
  <c r="H20" i="3"/>
  <c r="H16" i="3"/>
  <c r="H26" i="3"/>
  <c r="D29" i="2"/>
  <c r="D28" i="2" s="1"/>
  <c r="D17" i="2"/>
  <c r="D9" i="2" s="1"/>
  <c r="C29" i="2"/>
  <c r="C28" i="2" s="1"/>
  <c r="C17" i="2"/>
  <c r="C9" i="2" s="1"/>
  <c r="H9" i="3"/>
  <c r="H10" i="3"/>
  <c r="H11" i="3"/>
  <c r="H12" i="3"/>
  <c r="H13" i="3"/>
  <c r="E12" i="2"/>
  <c r="E38" i="2"/>
  <c r="E20" i="4"/>
  <c r="E21" i="4"/>
  <c r="E22" i="4"/>
  <c r="E23" i="4"/>
  <c r="E25" i="4"/>
  <c r="E26" i="4"/>
  <c r="E27" i="4"/>
  <c r="E28" i="4"/>
  <c r="E29" i="4"/>
  <c r="E19" i="4"/>
  <c r="E10" i="2"/>
  <c r="E11" i="2"/>
  <c r="E13" i="2"/>
  <c r="E14" i="2"/>
  <c r="E15" i="2"/>
  <c r="E18" i="2"/>
  <c r="E19" i="2"/>
  <c r="E20" i="2"/>
  <c r="E21" i="2"/>
  <c r="E22" i="2"/>
  <c r="E23" i="2"/>
  <c r="E24" i="2"/>
  <c r="E25" i="2"/>
  <c r="E26" i="2"/>
  <c r="E27" i="2"/>
  <c r="E30" i="2"/>
  <c r="E31" i="2"/>
  <c r="E32" i="2"/>
  <c r="E33" i="2"/>
  <c r="E34" i="2"/>
  <c r="E35" i="2"/>
  <c r="E36" i="2"/>
  <c r="E37" i="2"/>
  <c r="I50" i="6" l="1"/>
  <c r="I49" i="6"/>
  <c r="G28" i="6"/>
  <c r="G9" i="6"/>
  <c r="I10" i="6"/>
  <c r="I29" i="6"/>
  <c r="H28" i="6"/>
  <c r="I28" i="6" s="1"/>
  <c r="I45" i="6"/>
  <c r="H44" i="6"/>
  <c r="I44" i="6" s="1"/>
  <c r="I15" i="6"/>
  <c r="H14" i="6"/>
  <c r="H49" i="3"/>
  <c r="G7" i="3"/>
  <c r="H7" i="3" s="1"/>
  <c r="H28" i="3"/>
  <c r="E28" i="2"/>
  <c r="D7" i="2"/>
  <c r="E29" i="2"/>
  <c r="E17" i="2"/>
  <c r="C7" i="2"/>
  <c r="E9" i="2"/>
  <c r="E7" i="2" l="1"/>
  <c r="I14" i="6"/>
  <c r="H8" i="6"/>
  <c r="H7" i="6" s="1"/>
  <c r="I9" i="6"/>
  <c r="G8" i="6"/>
  <c r="G7" i="6" s="1"/>
  <c r="I7" i="6" l="1"/>
</calcChain>
</file>

<file path=xl/sharedStrings.xml><?xml version="1.0" encoding="utf-8"?>
<sst xmlns="http://schemas.openxmlformats.org/spreadsheetml/2006/main" count="510" uniqueCount="155">
  <si>
    <t xml:space="preserve"> Наименование показателя</t>
  </si>
  <si>
    <t>Доходы бюджета - всего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</si>
  <si>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</si>
  <si>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</si>
  <si>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</si>
  <si>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</si>
  <si>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</si>
  <si>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</si>
  <si>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>-</t>
  </si>
  <si>
    <t xml:space="preserve">  Налог на доходы физических лиц</t>
  </si>
  <si>
    <t>182 1 01 02000 01 0000 110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</si>
  <si>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</si>
  <si>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</si>
  <si>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</si>
  <si>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</si>
  <si>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</si>
  <si>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</si>
  <si>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</si>
  <si>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</si>
  <si>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</si>
  <si>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</si>
  <si>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</si>
  <si>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</si>
  <si>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</si>
  <si>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</si>
  <si>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</si>
  <si>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</si>
  <si>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</si>
  <si>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</si>
  <si>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</si>
  <si>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</si>
  <si>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</si>
  <si>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</si>
  <si>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</si>
  <si>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</si>
  <si>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</si>
  <si>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</si>
  <si>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</si>
  <si>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</si>
  <si>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</si>
  <si>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</si>
  <si>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</si>
  <si>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</si>
  <si>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</si>
  <si>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</si>
  <si>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</si>
  <si>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</si>
  <si>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</si>
  <si>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</si>
  <si>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</si>
  <si>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</si>
  <si>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</si>
  <si>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</si>
  <si>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</si>
  <si>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</si>
  <si>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</si>
  <si>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</si>
  <si>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</si>
  <si>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</si>
  <si>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</si>
  <si>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</si>
  <si>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</si>
  <si>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Расходы бюджета - всего</t>
  </si>
  <si>
    <t xml:space="preserve">  Расходы на содержание высшего должностного лица в рамках муниципальной программы "Муниципальное управление МО "Султановский  сельсовет", подпрограмма "Повышение эффективности деятельности администрации МО "Султановский сельсовет" в сфере муниципального управления"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</si>
  <si>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</si>
  <si>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Расходы на выплаты персоналу государственных (муниципальных) органов</t>
  </si>
  <si>
    <t xml:space="preserve">  Фонд оплаты труда государственных (муниципальных) органов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</si>
  <si>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</si>
  <si>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 Расходы на обеспечение функций контрольной-счетной палаты в рамках муниципальной программы "Муниципальное управление МО "Султановский сельсовет", подпрограмма «Повышение эффективности деятельности администрации МО "Султановский сельсовет" в сфере управления муниципальными финансами»</t>
  </si>
  <si>
    <t xml:space="preserve">  Межбюджетные трансферты</t>
  </si>
  <si>
    <t xml:space="preserve">  Резервный фонд МО "Султановский сельсовет" в рамках муниципальной программы "Муниципальное управление МО "Султановский  сельсовет", подпрограмма "Повышение эффективности деятельности администрации МО "Султановский сельсовет" в сфере управления муниципальными финансам"</t>
  </si>
  <si>
    <t xml:space="preserve">  Иные бюджетные ассигнования</t>
  </si>
  <si>
    <t xml:space="preserve">  Резервные средства</t>
  </si>
  <si>
    <t xml:space="preserve">  Уплата налогов, сборов и иных платежей</t>
  </si>
  <si>
    <t xml:space="preserve">  Уплата иных платежей</t>
  </si>
  <si>
    <t xml:space="preserve">  Расходы на обеспечение функций  отдела по исполнению бюджетов муниципальных образований Володарского района в рамках муниципальной программы "Муниципальное управление МО "Султановский сельсовет", подпрограмма "Повышение эффективности деятельности администрации МО "Султановский сельсовет" в сфере управления муниципальными финансами"</t>
  </si>
  <si>
    <t xml:space="preserve">  Осуществление первичного воинского учета на территориях, где отсутствуют военные комиссариаты, в рамках муниципальной программы "Первичный воинский учет"</t>
  </si>
  <si>
    <t xml:space="preserve">  Организация благоустройства в рамках муниципальной программы "Благоустройство территории поселения"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</si>
  <si>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</si>
  <si>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</si>
  <si>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</si>
  <si>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</si>
  <si>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</si>
  <si>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</si>
  <si>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</si>
  <si>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</si>
  <si>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</si>
  <si>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</si>
  <si>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</si>
  <si>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400 00 00 00 00 00 0000 000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</si>
  <si>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</si>
  <si>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</si>
  <si>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</si>
  <si>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</si>
  <si>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</si>
  <si>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</si>
  <si>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</si>
  <si>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</si>
  <si>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</si>
  <si>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</si>
  <si>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</si>
  <si>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</si>
  <si>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</si>
  <si>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</si>
  <si>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</si>
  <si>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</si>
  <si>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>Приложение№ 1</t>
  </si>
  <si>
    <t>к Решению Совета</t>
  </si>
  <si>
    <t>Код бюджетной классификации</t>
  </si>
  <si>
    <t>% исполнение</t>
  </si>
  <si>
    <t>Приложение № 3</t>
  </si>
  <si>
    <t>к  Решению Совета</t>
  </si>
  <si>
    <t>Код  раздела</t>
  </si>
  <si>
    <t>Код подраздела</t>
  </si>
  <si>
    <t>Код целевой статьи расходов</t>
  </si>
  <si>
    <t>Код группы видов расходов</t>
  </si>
  <si>
    <t>% исполнения</t>
  </si>
  <si>
    <t>02</t>
  </si>
  <si>
    <t>01</t>
  </si>
  <si>
    <t>100</t>
  </si>
  <si>
    <t>2010020010</t>
  </si>
  <si>
    <t>06</t>
  </si>
  <si>
    <t>500</t>
  </si>
  <si>
    <t>2020020021</t>
  </si>
  <si>
    <t>11</t>
  </si>
  <si>
    <t>800</t>
  </si>
  <si>
    <t>2020020022</t>
  </si>
  <si>
    <t>13</t>
  </si>
  <si>
    <t>2020020023</t>
  </si>
  <si>
    <t>03</t>
  </si>
  <si>
    <t>8160051180</t>
  </si>
  <si>
    <t>05</t>
  </si>
  <si>
    <t>2300023000</t>
  </si>
  <si>
    <t>Код главного распорядителя бюджетных средств</t>
  </si>
  <si>
    <t xml:space="preserve">Наименование 
показателей
</t>
  </si>
  <si>
    <t>Код группы, подгруппы, статьи, вида, операций сектора государственного управления, относящихся к источникам финансирования дефицитов бюджетов</t>
  </si>
  <si>
    <t>Приложение № 2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</si>
  <si>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</si>
  <si>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Ведомственная структура расходов бюджета МО "Сельское поселение Султановский  сельсовет Володарского муниципального района Астраханской области" на 2023 год и плановый период 2024-2025 годы</t>
  </si>
  <si>
    <t xml:space="preserve">  Доходы  бюджета  МО "Сельское поселение Султановский сельсовет Володарского муниципального района Астраханской области" на 2024 год и плановый период 2025-2026 годы</t>
  </si>
  <si>
    <t>Бюджет на 2024 г.</t>
  </si>
  <si>
    <t>Факт за 2024 год</t>
  </si>
  <si>
    <t>Бюджет на 2024год</t>
  </si>
  <si>
    <t xml:space="preserve">  "Муниципальная программа
«Муниципальное управление муниципальных образований 
сельских поселений Володарского муниципального района Астраханской области»
за счет МБТ из бюджета АО в целях поощрения"</t>
  </si>
  <si>
    <t xml:space="preserve"> Расходы на содержание высшего должностного лица </t>
  </si>
  <si>
    <t xml:space="preserve">2010065490 </t>
  </si>
  <si>
    <t xml:space="preserve">  Специальные расходы</t>
  </si>
  <si>
    <t>07</t>
  </si>
  <si>
    <t xml:space="preserve"> 2020020023</t>
  </si>
  <si>
    <t>2010065490</t>
  </si>
  <si>
    <t>Расходы бюджета муниципального образования "Сельское поселение Султановский сельсовет Володарского муниципального района Астраханской области" на 2024 год и плановый период 2025-2026 годы   по разделам и подразделам, целевым статьям и группам видов расходов классификации расходов бюджета</t>
  </si>
  <si>
    <t xml:space="preserve">                                  Источники внутреннего финансирования собственного бюджета МО "Сельское поселение Султановский сельсовет Володарского муниципального района Астраханской области" на 2024 год и плановый период 2025-2026 годы</t>
  </si>
  <si>
    <t>Бюджет на 2024 год</t>
  </si>
  <si>
    <t>Приложение №4</t>
  </si>
  <si>
    <t>к  Решению Совета №2 от 25.04.25г.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</si>
</sst>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color rgb="FF000000"/>
      <name val="Arial Cyr"/>
      <charset val="204"/>
    </font>
    <font>
      <b/>
      <sz val="8"/>
      <color rgb="FF000000"/>
      <name val="Arial Cyr"/>
      <charset val="204"/>
    </font>
    <font>
      <b/>
      <sz val="8"/>
      <color rgb="FF000000"/>
      <name val="Arial Cyr"/>
    </font>
    <font>
      <b/>
      <sz val="8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6" fillId="0" borderId="1" xfId="14" applyNumberFormat="1" applyProtection="1"/>
    <xf numFmtId="49" fontId="3" fillId="0" borderId="1" xfId="17" applyNumberFormat="1" applyProtection="1"/>
    <xf numFmtId="0" fontId="2" fillId="0" borderId="2" xfId="28" applyNumberFormat="1" applyProtection="1">
      <alignment horizontal="center"/>
    </xf>
    <xf numFmtId="0" fontId="3" fillId="0" borderId="26" xfId="59" applyNumberFormat="1" applyProtection="1">
      <alignment horizontal="left" wrapText="1"/>
    </xf>
    <xf numFmtId="0" fontId="3" fillId="0" borderId="27" xfId="65" applyNumberFormat="1" applyProtection="1">
      <alignment horizontal="left" wrapText="1"/>
    </xf>
    <xf numFmtId="0" fontId="3" fillId="0" borderId="1" xfId="73" applyNumberFormat="1" applyProtection="1">
      <alignment wrapText="1"/>
    </xf>
    <xf numFmtId="49" fontId="3" fillId="0" borderId="1" xfId="75" applyNumberFormat="1" applyProtection="1">
      <alignment horizontal="center"/>
    </xf>
    <xf numFmtId="0" fontId="3" fillId="0" borderId="2" xfId="77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1" xfId="121" applyNumberFormat="1" applyProtection="1"/>
    <xf numFmtId="0" fontId="0" fillId="0" borderId="0" xfId="0" applyAlignment="1" applyProtection="1">
      <alignment horizontal="center"/>
      <protection locked="0"/>
    </xf>
    <xf numFmtId="0" fontId="6" fillId="0" borderId="1" xfId="71" applyNumberFormat="1" applyBorder="1" applyProtection="1"/>
    <xf numFmtId="0" fontId="6" fillId="0" borderId="1" xfId="72" applyNumberFormat="1" applyBorder="1" applyProtection="1"/>
    <xf numFmtId="0" fontId="3" fillId="0" borderId="35" xfId="36" applyNumberFormat="1" applyBorder="1" applyProtection="1">
      <alignment horizontal="left" wrapText="1"/>
    </xf>
    <xf numFmtId="0" fontId="3" fillId="0" borderId="35" xfId="53" applyNumberFormat="1" applyBorder="1" applyProtection="1">
      <alignment horizontal="center" shrinkToFit="1"/>
    </xf>
    <xf numFmtId="49" fontId="3" fillId="0" borderId="35" xfId="38" applyNumberFormat="1" applyBorder="1" applyProtection="1">
      <alignment horizontal="center"/>
    </xf>
    <xf numFmtId="0" fontId="3" fillId="0" borderId="35" xfId="59" applyNumberFormat="1" applyBorder="1" applyProtection="1">
      <alignment horizontal="left" wrapText="1"/>
    </xf>
    <xf numFmtId="49" fontId="3" fillId="0" borderId="35" xfId="60" applyNumberFormat="1" applyBorder="1" applyProtection="1">
      <alignment horizontal="center" wrapText="1"/>
    </xf>
    <xf numFmtId="49" fontId="3" fillId="0" borderId="35" xfId="61" applyNumberFormat="1" applyBorder="1" applyProtection="1">
      <alignment horizontal="center" wrapText="1"/>
    </xf>
    <xf numFmtId="4" fontId="3" fillId="0" borderId="35" xfId="62" applyNumberFormat="1" applyBorder="1" applyProtection="1">
      <alignment horizontal="right" wrapText="1"/>
    </xf>
    <xf numFmtId="0" fontId="3" fillId="0" borderId="35" xfId="36" applyNumberFormat="1" applyBorder="1" applyAlignment="1" applyProtection="1">
      <alignment horizontal="center" wrapText="1"/>
    </xf>
    <xf numFmtId="49" fontId="3" fillId="0" borderId="35" xfId="59" applyNumberFormat="1" applyBorder="1" applyAlignment="1" applyProtection="1">
      <alignment horizontal="center" wrapText="1"/>
    </xf>
    <xf numFmtId="0" fontId="6" fillId="0" borderId="1" xfId="71" applyNumberFormat="1" applyBorder="1" applyAlignment="1" applyProtection="1">
      <alignment horizontal="center"/>
    </xf>
    <xf numFmtId="10" fontId="3" fillId="0" borderId="35" xfId="54" applyNumberFormat="1" applyBorder="1" applyProtection="1">
      <alignment horizontal="right" shrinkToFit="1"/>
    </xf>
    <xf numFmtId="0" fontId="3" fillId="0" borderId="35" xfId="59" applyNumberFormat="1" applyBorder="1" applyAlignment="1" applyProtection="1">
      <alignment horizontal="center" wrapText="1"/>
    </xf>
    <xf numFmtId="10" fontId="3" fillId="0" borderId="27" xfId="98" applyNumberFormat="1" applyProtection="1">
      <alignment horizontal="center" shrinkToFit="1"/>
    </xf>
    <xf numFmtId="4" fontId="17" fillId="0" borderId="35" xfId="62" applyNumberFormat="1" applyFont="1" applyBorder="1" applyProtection="1">
      <alignment horizontal="right" wrapText="1"/>
    </xf>
    <xf numFmtId="10" fontId="17" fillId="0" borderId="35" xfId="54" applyNumberFormat="1" applyFont="1" applyBorder="1" applyProtection="1">
      <alignment horizontal="right" shrinkToFit="1"/>
    </xf>
    <xf numFmtId="4" fontId="18" fillId="0" borderId="35" xfId="39" applyNumberFormat="1" applyFont="1" applyBorder="1" applyProtection="1">
      <alignment horizontal="right" shrinkToFit="1"/>
    </xf>
    <xf numFmtId="10" fontId="18" fillId="0" borderId="35" xfId="54" applyNumberFormat="1" applyFont="1" applyBorder="1" applyProtection="1">
      <alignment horizontal="right" shrinkToFit="1"/>
    </xf>
    <xf numFmtId="0" fontId="19" fillId="0" borderId="35" xfId="36" applyNumberFormat="1" applyFont="1" applyBorder="1" applyAlignment="1" applyProtection="1">
      <alignment horizontal="center" wrapText="1"/>
    </xf>
    <xf numFmtId="0" fontId="2" fillId="0" borderId="1" xfId="2" applyNumberFormat="1" applyAlignment="1" applyProtection="1"/>
    <xf numFmtId="0" fontId="2" fillId="0" borderId="1" xfId="2" applyAlignment="1"/>
    <xf numFmtId="0" fontId="14" fillId="0" borderId="1" xfId="0" applyFont="1" applyBorder="1" applyAlignment="1"/>
    <xf numFmtId="0" fontId="1" fillId="0" borderId="11" xfId="31" applyNumberFormat="1" applyBorder="1" applyProtection="1"/>
    <xf numFmtId="0" fontId="1" fillId="0" borderId="1" xfId="32" applyNumberFormat="1" applyBorder="1" applyProtection="1"/>
    <xf numFmtId="4" fontId="3" fillId="0" borderId="35" xfId="39" applyNumberFormat="1" applyBorder="1" applyProtection="1">
      <alignment horizontal="right" shrinkToFit="1"/>
    </xf>
    <xf numFmtId="10" fontId="3" fillId="0" borderId="35" xfId="39" applyNumberFormat="1" applyBorder="1" applyProtection="1">
      <alignment horizontal="right" shrinkToFit="1"/>
    </xf>
    <xf numFmtId="0" fontId="3" fillId="0" borderId="35" xfId="40" applyNumberFormat="1" applyBorder="1" applyProtection="1">
      <alignment horizontal="left" wrapText="1"/>
    </xf>
    <xf numFmtId="49" fontId="3" fillId="0" borderId="35" xfId="42" applyNumberFormat="1" applyBorder="1" applyProtection="1">
      <alignment horizontal="center"/>
    </xf>
    <xf numFmtId="4" fontId="3" fillId="0" borderId="35" xfId="43" applyNumberFormat="1" applyBorder="1" applyProtection="1">
      <alignment horizontal="right" shrinkToFit="1"/>
    </xf>
    <xf numFmtId="0" fontId="3" fillId="0" borderId="35" xfId="44" applyNumberFormat="1" applyBorder="1" applyProtection="1">
      <alignment horizontal="left" wrapText="1" indent="2"/>
    </xf>
    <xf numFmtId="49" fontId="3" fillId="0" borderId="35" xfId="46" applyNumberFormat="1" applyBorder="1" applyProtection="1">
      <alignment horizontal="center"/>
    </xf>
    <xf numFmtId="4" fontId="3" fillId="0" borderId="35" xfId="47" applyNumberFormat="1" applyBorder="1" applyProtection="1">
      <alignment horizontal="right" shrinkToFit="1"/>
    </xf>
    <xf numFmtId="0" fontId="3" fillId="0" borderId="35" xfId="59" applyNumberFormat="1" applyBorder="1" applyAlignment="1" applyProtection="1">
      <alignment horizontal="left" vertical="center" wrapText="1"/>
    </xf>
    <xf numFmtId="0" fontId="0" fillId="0" borderId="1" xfId="0" applyBorder="1" applyProtection="1">
      <protection locked="0"/>
    </xf>
    <xf numFmtId="0" fontId="3" fillId="0" borderId="1" xfId="59" applyNumberFormat="1" applyBorder="1" applyProtection="1">
      <alignment horizontal="left" wrapText="1"/>
    </xf>
    <xf numFmtId="0" fontId="2" fillId="0" borderId="1" xfId="28" applyNumberFormat="1" applyBorder="1" applyAlignment="1" applyProtection="1">
      <alignment horizontal="center" wrapText="1"/>
    </xf>
    <xf numFmtId="0" fontId="2" fillId="0" borderId="1" xfId="28" applyBorder="1" applyAlignment="1">
      <alignment horizontal="center" wrapText="1"/>
    </xf>
    <xf numFmtId="0" fontId="13" fillId="0" borderId="35" xfId="29" applyNumberFormat="1" applyFont="1" applyBorder="1" applyAlignment="1" applyProtection="1">
      <alignment horizontal="center" vertical="top"/>
    </xf>
    <xf numFmtId="0" fontId="13" fillId="0" borderId="35" xfId="29" applyFont="1" applyBorder="1" applyAlignment="1">
      <alignment horizontal="center" vertical="top"/>
    </xf>
    <xf numFmtId="0" fontId="13" fillId="0" borderId="35" xfId="29" applyNumberFormat="1" applyFont="1" applyBorder="1" applyProtection="1">
      <alignment horizontal="center" vertical="top" wrapText="1"/>
    </xf>
    <xf numFmtId="0" fontId="13" fillId="0" borderId="35" xfId="29" applyFont="1" applyBorder="1">
      <alignment horizontal="center" vertical="top" wrapText="1"/>
    </xf>
    <xf numFmtId="49" fontId="13" fillId="0" borderId="35" xfId="30" applyNumberFormat="1" applyFont="1" applyBorder="1" applyProtection="1">
      <alignment horizontal="center" vertical="top" wrapText="1"/>
    </xf>
    <xf numFmtId="49" fontId="13" fillId="0" borderId="35" xfId="30" applyFont="1" applyBorder="1">
      <alignment horizontal="center" vertical="top" wrapText="1"/>
    </xf>
    <xf numFmtId="0" fontId="14" fillId="0" borderId="1" xfId="0" applyFont="1" applyBorder="1" applyAlignment="1">
      <alignment horizontal="center"/>
    </xf>
    <xf numFmtId="0" fontId="15" fillId="0" borderId="35" xfId="29" applyNumberFormat="1" applyFont="1" applyBorder="1" applyAlignment="1" applyProtection="1">
      <alignment horizontal="center" vertical="center" wrapText="1"/>
    </xf>
    <xf numFmtId="0" fontId="20" fillId="0" borderId="35" xfId="29" applyNumberFormat="1" applyFont="1" applyBorder="1" applyAlignment="1" applyProtection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5" fillId="0" borderId="35" xfId="29" applyFont="1" applyBorder="1" applyAlignment="1">
      <alignment horizontal="center" vertical="center" wrapText="1"/>
    </xf>
    <xf numFmtId="49" fontId="15" fillId="0" borderId="35" xfId="30" applyNumberFormat="1" applyFont="1" applyBorder="1" applyAlignment="1" applyProtection="1">
      <alignment horizontal="center" vertical="center" wrapText="1"/>
    </xf>
    <xf numFmtId="49" fontId="15" fillId="0" borderId="35" xfId="30" applyFont="1" applyBorder="1" applyAlignment="1">
      <alignment horizontal="center" vertical="center" wrapText="1"/>
    </xf>
    <xf numFmtId="0" fontId="2" fillId="0" borderId="1" xfId="2" applyNumberFormat="1" applyAlignment="1" applyProtection="1">
      <alignment horizontal="center" wrapText="1"/>
    </xf>
    <xf numFmtId="0" fontId="2" fillId="0" borderId="1" xfId="2" applyAlignment="1">
      <alignment horizontal="center" wrapText="1"/>
    </xf>
    <xf numFmtId="0" fontId="16" fillId="4" borderId="37" xfId="0" applyFont="1" applyFill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40" xfId="0" applyFont="1" applyFill="1" applyBorder="1" applyAlignment="1">
      <alignment horizontal="center" vertical="center" wrapText="1"/>
    </xf>
    <xf numFmtId="1" fontId="16" fillId="4" borderId="37" xfId="0" applyNumberFormat="1" applyFont="1" applyFill="1" applyBorder="1" applyAlignment="1">
      <alignment horizontal="center" vertical="center" wrapText="1"/>
    </xf>
    <xf numFmtId="1" fontId="16" fillId="4" borderId="38" xfId="0" applyNumberFormat="1" applyFont="1" applyFill="1" applyBorder="1" applyAlignment="1">
      <alignment horizontal="center" vertical="center" wrapText="1"/>
    </xf>
    <xf numFmtId="1" fontId="16" fillId="4" borderId="40" xfId="0" applyNumberFormat="1" applyFont="1" applyFill="1" applyBorder="1" applyAlignment="1">
      <alignment horizontal="center" vertical="center" wrapText="1"/>
    </xf>
    <xf numFmtId="0" fontId="20" fillId="0" borderId="20" xfId="29" applyNumberFormat="1" applyFont="1" applyBorder="1" applyAlignment="1" applyProtection="1">
      <alignment horizontal="center" vertical="top" wrapText="1"/>
    </xf>
    <xf numFmtId="0" fontId="20" fillId="0" borderId="34" xfId="29" applyNumberFormat="1" applyFont="1" applyBorder="1" applyAlignment="1" applyProtection="1">
      <alignment horizontal="center" vertical="top" wrapText="1"/>
    </xf>
    <xf numFmtId="0" fontId="20" fillId="0" borderId="36" xfId="29" applyNumberFormat="1" applyFont="1" applyBorder="1" applyAlignment="1" applyProtection="1">
      <alignment horizontal="center" vertical="top" wrapText="1"/>
    </xf>
    <xf numFmtId="0" fontId="2" fillId="0" borderId="1" xfId="28" applyNumberFormat="1" applyBorder="1" applyAlignment="1" applyProtection="1">
      <alignment horizontal="center" vertical="center" wrapText="1"/>
    </xf>
    <xf numFmtId="0" fontId="21" fillId="0" borderId="1" xfId="0" applyFont="1" applyBorder="1" applyAlignment="1">
      <alignment horizontal="center"/>
    </xf>
  </cellXfs>
  <cellStyles count="130">
    <cellStyle name="br" xfId="124" xr:uid="{00000000-0005-0000-0000-000000000000}"/>
    <cellStyle name="col" xfId="123" xr:uid="{00000000-0005-0000-0000-000001000000}"/>
    <cellStyle name="st128" xfId="120" xr:uid="{00000000-0005-0000-0000-000002000000}"/>
    <cellStyle name="style0" xfId="125" xr:uid="{00000000-0005-0000-0000-000003000000}"/>
    <cellStyle name="td" xfId="126" xr:uid="{00000000-0005-0000-0000-000004000000}"/>
    <cellStyle name="tr" xfId="122" xr:uid="{00000000-0005-0000-0000-000005000000}"/>
    <cellStyle name="xl100" xfId="74" xr:uid="{00000000-0005-0000-0000-000006000000}"/>
    <cellStyle name="xl101" xfId="78" xr:uid="{00000000-0005-0000-0000-000007000000}"/>
    <cellStyle name="xl102" xfId="83" xr:uid="{00000000-0005-0000-0000-000008000000}"/>
    <cellStyle name="xl103" xfId="86" xr:uid="{00000000-0005-0000-0000-000009000000}"/>
    <cellStyle name="xl104" xfId="75" xr:uid="{00000000-0005-0000-0000-00000A000000}"/>
    <cellStyle name="xl105" xfId="79" xr:uid="{00000000-0005-0000-0000-00000B000000}"/>
    <cellStyle name="xl106" xfId="84" xr:uid="{00000000-0005-0000-0000-00000C000000}"/>
    <cellStyle name="xl107" xfId="87" xr:uid="{00000000-0005-0000-0000-00000D000000}"/>
    <cellStyle name="xl108" xfId="80" xr:uid="{00000000-0005-0000-0000-00000E000000}"/>
    <cellStyle name="xl109" xfId="88" xr:uid="{00000000-0005-0000-0000-00000F000000}"/>
    <cellStyle name="xl110" xfId="91" xr:uid="{00000000-0005-0000-0000-000010000000}"/>
    <cellStyle name="xl111" xfId="76" xr:uid="{00000000-0005-0000-0000-000011000000}"/>
    <cellStyle name="xl112" xfId="81" xr:uid="{00000000-0005-0000-0000-000012000000}"/>
    <cellStyle name="xl113" xfId="82" xr:uid="{00000000-0005-0000-0000-000013000000}"/>
    <cellStyle name="xl114" xfId="89" xr:uid="{00000000-0005-0000-0000-000014000000}"/>
    <cellStyle name="xl115" xfId="92" xr:uid="{00000000-0005-0000-0000-000015000000}"/>
    <cellStyle name="xl116" xfId="94" xr:uid="{00000000-0005-0000-0000-000016000000}"/>
    <cellStyle name="xl117" xfId="95" xr:uid="{00000000-0005-0000-0000-000017000000}"/>
    <cellStyle name="xl118" xfId="96" xr:uid="{00000000-0005-0000-0000-000018000000}"/>
    <cellStyle name="xl119" xfId="97" xr:uid="{00000000-0005-0000-0000-000019000000}"/>
    <cellStyle name="xl120" xfId="98" xr:uid="{00000000-0005-0000-0000-00001A000000}"/>
    <cellStyle name="xl121" xfId="99" xr:uid="{00000000-0005-0000-0000-00001B000000}"/>
    <cellStyle name="xl122" xfId="100" xr:uid="{00000000-0005-0000-0000-00001C000000}"/>
    <cellStyle name="xl123" xfId="105" xr:uid="{00000000-0005-0000-0000-00001D000000}"/>
    <cellStyle name="xl124" xfId="110" xr:uid="{00000000-0005-0000-0000-00001E000000}"/>
    <cellStyle name="xl125" xfId="114" xr:uid="{00000000-0005-0000-0000-00001F000000}"/>
    <cellStyle name="xl126" xfId="117" xr:uid="{00000000-0005-0000-0000-000020000000}"/>
    <cellStyle name="xl127" xfId="119" xr:uid="{00000000-0005-0000-0000-000021000000}"/>
    <cellStyle name="xl128" xfId="121" xr:uid="{00000000-0005-0000-0000-000022000000}"/>
    <cellStyle name="xl129" xfId="101" xr:uid="{00000000-0005-0000-0000-000023000000}"/>
    <cellStyle name="xl130" xfId="106" xr:uid="{00000000-0005-0000-0000-000024000000}"/>
    <cellStyle name="xl131" xfId="108" xr:uid="{00000000-0005-0000-0000-000025000000}"/>
    <cellStyle name="xl132" xfId="111" xr:uid="{00000000-0005-0000-0000-000026000000}"/>
    <cellStyle name="xl133" xfId="112" xr:uid="{00000000-0005-0000-0000-000027000000}"/>
    <cellStyle name="xl134" xfId="115" xr:uid="{00000000-0005-0000-0000-000028000000}"/>
    <cellStyle name="xl135" xfId="109" xr:uid="{00000000-0005-0000-0000-000029000000}"/>
    <cellStyle name="xl136" xfId="118" xr:uid="{00000000-0005-0000-0000-00002A000000}"/>
    <cellStyle name="xl137" xfId="102" xr:uid="{00000000-0005-0000-0000-00002B000000}"/>
    <cellStyle name="xl138" xfId="113" xr:uid="{00000000-0005-0000-0000-00002C000000}"/>
    <cellStyle name="xl139" xfId="103" xr:uid="{00000000-0005-0000-0000-00002D000000}"/>
    <cellStyle name="xl140" xfId="107" xr:uid="{00000000-0005-0000-0000-00002E000000}"/>
    <cellStyle name="xl141" xfId="104" xr:uid="{00000000-0005-0000-0000-00002F000000}"/>
    <cellStyle name="xl142" xfId="116" xr:uid="{00000000-0005-0000-0000-000030000000}"/>
    <cellStyle name="xl143" xfId="129" xr:uid="{00000000-0005-0000-0000-000031000000}"/>
    <cellStyle name="xl21" xfId="127" xr:uid="{00000000-0005-0000-0000-000032000000}"/>
    <cellStyle name="xl22" xfId="1" xr:uid="{00000000-0005-0000-0000-000033000000}"/>
    <cellStyle name="xl23" xfId="5" xr:uid="{00000000-0005-0000-0000-000034000000}"/>
    <cellStyle name="xl24" xfId="10" xr:uid="{00000000-0005-0000-0000-000035000000}"/>
    <cellStyle name="xl25" xfId="16" xr:uid="{00000000-0005-0000-0000-000036000000}"/>
    <cellStyle name="xl26" xfId="29" xr:uid="{00000000-0005-0000-0000-000037000000}"/>
    <cellStyle name="xl27" xfId="33" xr:uid="{00000000-0005-0000-0000-000038000000}"/>
    <cellStyle name="xl28" xfId="36" xr:uid="{00000000-0005-0000-0000-000039000000}"/>
    <cellStyle name="xl29" xfId="40" xr:uid="{00000000-0005-0000-0000-00003A000000}"/>
    <cellStyle name="xl30" xfId="44" xr:uid="{00000000-0005-0000-0000-00003B000000}"/>
    <cellStyle name="xl31" xfId="14" xr:uid="{00000000-0005-0000-0000-00003C000000}"/>
    <cellStyle name="xl32" xfId="128" xr:uid="{00000000-0005-0000-0000-00003D000000}"/>
    <cellStyle name="xl33" xfId="24" xr:uid="{00000000-0005-0000-0000-00003E000000}"/>
    <cellStyle name="xl34" xfId="34" xr:uid="{00000000-0005-0000-0000-00003F000000}"/>
    <cellStyle name="xl35" xfId="37" xr:uid="{00000000-0005-0000-0000-000040000000}"/>
    <cellStyle name="xl36" xfId="41" xr:uid="{00000000-0005-0000-0000-000041000000}"/>
    <cellStyle name="xl37" xfId="45" xr:uid="{00000000-0005-0000-0000-000042000000}"/>
    <cellStyle name="xl38" xfId="6" xr:uid="{00000000-0005-0000-0000-000043000000}"/>
    <cellStyle name="xl39" xfId="38" xr:uid="{00000000-0005-0000-0000-000044000000}"/>
    <cellStyle name="xl40" xfId="42" xr:uid="{00000000-0005-0000-0000-000045000000}"/>
    <cellStyle name="xl41" xfId="46" xr:uid="{00000000-0005-0000-0000-000046000000}"/>
    <cellStyle name="xl42" xfId="17" xr:uid="{00000000-0005-0000-0000-000047000000}"/>
    <cellStyle name="xl43" xfId="20" xr:uid="{00000000-0005-0000-0000-000048000000}"/>
    <cellStyle name="xl44" xfId="22" xr:uid="{00000000-0005-0000-0000-000049000000}"/>
    <cellStyle name="xl45" xfId="25" xr:uid="{00000000-0005-0000-0000-00004A000000}"/>
    <cellStyle name="xl46" xfId="30" xr:uid="{00000000-0005-0000-0000-00004B000000}"/>
    <cellStyle name="xl47" xfId="35" xr:uid="{00000000-0005-0000-0000-00004C000000}"/>
    <cellStyle name="xl48" xfId="39" xr:uid="{00000000-0005-0000-0000-00004D000000}"/>
    <cellStyle name="xl49" xfId="43" xr:uid="{00000000-0005-0000-0000-00004E000000}"/>
    <cellStyle name="xl50" xfId="47" xr:uid="{00000000-0005-0000-0000-00004F000000}"/>
    <cellStyle name="xl51" xfId="2" xr:uid="{00000000-0005-0000-0000-000050000000}"/>
    <cellStyle name="xl52" xfId="7" xr:uid="{00000000-0005-0000-0000-000051000000}"/>
    <cellStyle name="xl53" xfId="11" xr:uid="{00000000-0005-0000-0000-000052000000}"/>
    <cellStyle name="xl54" xfId="18" xr:uid="{00000000-0005-0000-0000-000053000000}"/>
    <cellStyle name="xl55" xfId="23" xr:uid="{00000000-0005-0000-0000-000054000000}"/>
    <cellStyle name="xl56" xfId="26" xr:uid="{00000000-0005-0000-0000-000055000000}"/>
    <cellStyle name="xl57" xfId="3" xr:uid="{00000000-0005-0000-0000-000056000000}"/>
    <cellStyle name="xl58" xfId="8" xr:uid="{00000000-0005-0000-0000-000057000000}"/>
    <cellStyle name="xl59" xfId="12" xr:uid="{00000000-0005-0000-0000-000058000000}"/>
    <cellStyle name="xl60" xfId="15" xr:uid="{00000000-0005-0000-0000-000059000000}"/>
    <cellStyle name="xl61" xfId="19" xr:uid="{00000000-0005-0000-0000-00005A000000}"/>
    <cellStyle name="xl62" xfId="21" xr:uid="{00000000-0005-0000-0000-00005B000000}"/>
    <cellStyle name="xl63" xfId="27" xr:uid="{00000000-0005-0000-0000-00005C000000}"/>
    <cellStyle name="xl64" xfId="28" xr:uid="{00000000-0005-0000-0000-00005D000000}"/>
    <cellStyle name="xl65" xfId="4" xr:uid="{00000000-0005-0000-0000-00005E000000}"/>
    <cellStyle name="xl66" xfId="9" xr:uid="{00000000-0005-0000-0000-00005F000000}"/>
    <cellStyle name="xl67" xfId="13" xr:uid="{00000000-0005-0000-0000-000060000000}"/>
    <cellStyle name="xl68" xfId="31" xr:uid="{00000000-0005-0000-0000-000061000000}"/>
    <cellStyle name="xl69" xfId="32" xr:uid="{00000000-0005-0000-0000-000062000000}"/>
    <cellStyle name="xl70" xfId="59" xr:uid="{00000000-0005-0000-0000-000063000000}"/>
    <cellStyle name="xl71" xfId="65" xr:uid="{00000000-0005-0000-0000-000064000000}"/>
    <cellStyle name="xl72" xfId="71" xr:uid="{00000000-0005-0000-0000-000065000000}"/>
    <cellStyle name="xl73" xfId="53" xr:uid="{00000000-0005-0000-0000-000066000000}"/>
    <cellStyle name="xl74" xfId="56" xr:uid="{00000000-0005-0000-0000-000067000000}"/>
    <cellStyle name="xl75" xfId="60" xr:uid="{00000000-0005-0000-0000-000068000000}"/>
    <cellStyle name="xl76" xfId="66" xr:uid="{00000000-0005-0000-0000-000069000000}"/>
    <cellStyle name="xl77" xfId="72" xr:uid="{00000000-0005-0000-0000-00006A000000}"/>
    <cellStyle name="xl78" xfId="50" xr:uid="{00000000-0005-0000-0000-00006B000000}"/>
    <cellStyle name="xl79" xfId="61" xr:uid="{00000000-0005-0000-0000-00006C000000}"/>
    <cellStyle name="xl80" xfId="67" xr:uid="{00000000-0005-0000-0000-00006D000000}"/>
    <cellStyle name="xl81" xfId="51" xr:uid="{00000000-0005-0000-0000-00006E000000}"/>
    <cellStyle name="xl82" xfId="57" xr:uid="{00000000-0005-0000-0000-00006F000000}"/>
    <cellStyle name="xl83" xfId="62" xr:uid="{00000000-0005-0000-0000-000070000000}"/>
    <cellStyle name="xl84" xfId="68" xr:uid="{00000000-0005-0000-0000-000071000000}"/>
    <cellStyle name="xl85" xfId="48" xr:uid="{00000000-0005-0000-0000-000072000000}"/>
    <cellStyle name="xl86" xfId="54" xr:uid="{00000000-0005-0000-0000-000073000000}"/>
    <cellStyle name="xl87" xfId="58" xr:uid="{00000000-0005-0000-0000-000074000000}"/>
    <cellStyle name="xl88" xfId="63" xr:uid="{00000000-0005-0000-0000-000075000000}"/>
    <cellStyle name="xl89" xfId="69" xr:uid="{00000000-0005-0000-0000-000076000000}"/>
    <cellStyle name="xl90" xfId="49" xr:uid="{00000000-0005-0000-0000-000077000000}"/>
    <cellStyle name="xl91" xfId="52" xr:uid="{00000000-0005-0000-0000-000078000000}"/>
    <cellStyle name="xl92" xfId="55" xr:uid="{00000000-0005-0000-0000-000079000000}"/>
    <cellStyle name="xl93" xfId="64" xr:uid="{00000000-0005-0000-0000-00007A000000}"/>
    <cellStyle name="xl94" xfId="70" xr:uid="{00000000-0005-0000-0000-00007B000000}"/>
    <cellStyle name="xl95" xfId="73" xr:uid="{00000000-0005-0000-0000-00007C000000}"/>
    <cellStyle name="xl96" xfId="77" xr:uid="{00000000-0005-0000-0000-00007D000000}"/>
    <cellStyle name="xl97" xfId="85" xr:uid="{00000000-0005-0000-0000-00007E000000}"/>
    <cellStyle name="xl98" xfId="90" xr:uid="{00000000-0005-0000-0000-00007F000000}"/>
    <cellStyle name="xl99" xfId="93" xr:uid="{00000000-0005-0000-0000-00008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opLeftCell="A10" zoomScaleSheetLayoutView="100" workbookViewId="0">
      <selection activeCell="C7" sqref="C7"/>
    </sheetView>
  </sheetViews>
  <sheetFormatPr defaultColWidth="9.140625" defaultRowHeight="15" x14ac:dyDescent="0.25"/>
  <cols>
    <col min="1" max="1" width="50.7109375" style="1" customWidth="1"/>
    <col min="2" max="2" width="24" style="1" customWidth="1"/>
    <col min="3" max="5" width="19.85546875" style="1" customWidth="1"/>
    <col min="6" max="6" width="2.5703125" style="1" hidden="1" customWidth="1"/>
    <col min="7" max="16384" width="9.140625" style="1"/>
  </cols>
  <sheetData>
    <row r="1" spans="1:6" ht="12" customHeight="1" x14ac:dyDescent="0.25">
      <c r="A1" s="2"/>
      <c r="B1" s="2"/>
      <c r="C1" s="2"/>
      <c r="D1" s="80" t="s">
        <v>106</v>
      </c>
      <c r="E1" s="80"/>
      <c r="F1" s="80"/>
    </row>
    <row r="2" spans="1:6" ht="14.1" customHeight="1" x14ac:dyDescent="0.25">
      <c r="A2" s="56"/>
      <c r="B2" s="57"/>
      <c r="C2" s="57"/>
      <c r="D2" s="80" t="s">
        <v>107</v>
      </c>
      <c r="E2" s="80"/>
      <c r="F2" s="80"/>
    </row>
    <row r="3" spans="1:6" ht="32.25" customHeight="1" x14ac:dyDescent="0.25">
      <c r="A3" s="72" t="s">
        <v>139</v>
      </c>
      <c r="B3" s="73"/>
      <c r="C3" s="73"/>
      <c r="D3" s="73"/>
      <c r="E3" s="73"/>
      <c r="F3" s="5"/>
    </row>
    <row r="4" spans="1:6" ht="12.95" customHeight="1" x14ac:dyDescent="0.25">
      <c r="A4" s="74" t="s">
        <v>0</v>
      </c>
      <c r="B4" s="76" t="s">
        <v>108</v>
      </c>
      <c r="C4" s="78" t="s">
        <v>140</v>
      </c>
      <c r="D4" s="78" t="s">
        <v>141</v>
      </c>
      <c r="E4" s="76" t="s">
        <v>109</v>
      </c>
      <c r="F4" s="59"/>
    </row>
    <row r="5" spans="1:6" ht="12" customHeight="1" x14ac:dyDescent="0.25">
      <c r="A5" s="75"/>
      <c r="B5" s="77"/>
      <c r="C5" s="79"/>
      <c r="D5" s="79"/>
      <c r="E5" s="77"/>
      <c r="F5" s="60"/>
    </row>
    <row r="6" spans="1:6" ht="14.25" customHeight="1" x14ac:dyDescent="0.25">
      <c r="A6" s="75"/>
      <c r="B6" s="77"/>
      <c r="C6" s="79"/>
      <c r="D6" s="79"/>
      <c r="E6" s="77"/>
      <c r="F6" s="60"/>
    </row>
    <row r="7" spans="1:6" ht="17.25" customHeight="1" x14ac:dyDescent="0.25">
      <c r="A7" s="38" t="s">
        <v>1</v>
      </c>
      <c r="B7" s="40" t="s">
        <v>2</v>
      </c>
      <c r="C7" s="61">
        <f>C9+C23+C28</f>
        <v>1155790</v>
      </c>
      <c r="D7" s="61">
        <f>D9+D23+D28</f>
        <v>1157339.5</v>
      </c>
      <c r="E7" s="62">
        <f>D7/C7</f>
        <v>1.0013406414660102</v>
      </c>
      <c r="F7" s="60"/>
    </row>
    <row r="8" spans="1:6" x14ac:dyDescent="0.25">
      <c r="A8" s="63" t="s">
        <v>3</v>
      </c>
      <c r="B8" s="64"/>
      <c r="C8" s="65"/>
      <c r="D8" s="65"/>
      <c r="E8" s="62"/>
      <c r="F8" s="60"/>
    </row>
    <row r="9" spans="1:6" x14ac:dyDescent="0.25">
      <c r="A9" s="66" t="s">
        <v>4</v>
      </c>
      <c r="B9" s="67" t="s">
        <v>5</v>
      </c>
      <c r="C9" s="68">
        <f>C10+C14+C17</f>
        <v>131540</v>
      </c>
      <c r="D9" s="68">
        <f>D10+D14+D17</f>
        <v>133091.69</v>
      </c>
      <c r="E9" s="62">
        <f t="shared" ref="E9:E38" si="0">D9/C9</f>
        <v>1.0117963357153719</v>
      </c>
      <c r="F9" s="60"/>
    </row>
    <row r="10" spans="1:6" x14ac:dyDescent="0.25">
      <c r="A10" s="66" t="s">
        <v>6</v>
      </c>
      <c r="B10" s="67" t="s">
        <v>7</v>
      </c>
      <c r="C10" s="68">
        <f>C11</f>
        <v>17540</v>
      </c>
      <c r="D10" s="68">
        <f>D11</f>
        <v>21320.68</v>
      </c>
      <c r="E10" s="62">
        <f t="shared" si="0"/>
        <v>1.2155461801596352</v>
      </c>
      <c r="F10" s="60"/>
    </row>
    <row r="11" spans="1:6" x14ac:dyDescent="0.25">
      <c r="A11" s="66" t="s">
        <v>9</v>
      </c>
      <c r="B11" s="67" t="s">
        <v>10</v>
      </c>
      <c r="C11" s="68">
        <f>C12+C13</f>
        <v>17540</v>
      </c>
      <c r="D11" s="68">
        <f>D12+D13</f>
        <v>21320.68</v>
      </c>
      <c r="E11" s="62">
        <f t="shared" si="0"/>
        <v>1.2155461801596352</v>
      </c>
      <c r="F11" s="60"/>
    </row>
    <row r="12" spans="1:6" ht="79.5" x14ac:dyDescent="0.25">
      <c r="A12" s="66" t="s">
        <v>137</v>
      </c>
      <c r="B12" s="67" t="s">
        <v>11</v>
      </c>
      <c r="C12" s="68">
        <v>16000</v>
      </c>
      <c r="D12" s="68">
        <v>18815.400000000001</v>
      </c>
      <c r="E12" s="62">
        <f t="shared" si="0"/>
        <v>1.1759625</v>
      </c>
      <c r="F12" s="60"/>
    </row>
    <row r="13" spans="1:6" ht="34.5" x14ac:dyDescent="0.25">
      <c r="A13" s="66" t="s">
        <v>12</v>
      </c>
      <c r="B13" s="67" t="s">
        <v>13</v>
      </c>
      <c r="C13" s="68">
        <v>1540</v>
      </c>
      <c r="D13" s="68">
        <v>2505.2800000000002</v>
      </c>
      <c r="E13" s="62">
        <f t="shared" si="0"/>
        <v>1.6268051948051949</v>
      </c>
      <c r="F13" s="60"/>
    </row>
    <row r="14" spans="1:6" x14ac:dyDescent="0.25">
      <c r="A14" s="66" t="s">
        <v>14</v>
      </c>
      <c r="B14" s="67" t="s">
        <v>15</v>
      </c>
      <c r="C14" s="68">
        <f>C15</f>
        <v>0</v>
      </c>
      <c r="D14" s="68">
        <f>D15</f>
        <v>0.02</v>
      </c>
      <c r="E14" s="62" t="e">
        <f t="shared" si="0"/>
        <v>#DIV/0!</v>
      </c>
      <c r="F14" s="60"/>
    </row>
    <row r="15" spans="1:6" x14ac:dyDescent="0.25">
      <c r="A15" s="66" t="s">
        <v>16</v>
      </c>
      <c r="B15" s="67" t="s">
        <v>17</v>
      </c>
      <c r="C15" s="68">
        <f>C16</f>
        <v>0</v>
      </c>
      <c r="D15" s="68">
        <f>D16</f>
        <v>0.02</v>
      </c>
      <c r="E15" s="62" t="e">
        <f t="shared" si="0"/>
        <v>#DIV/0!</v>
      </c>
      <c r="F15" s="60"/>
    </row>
    <row r="16" spans="1:6" x14ac:dyDescent="0.25">
      <c r="A16" s="66" t="s">
        <v>16</v>
      </c>
      <c r="B16" s="67" t="s">
        <v>18</v>
      </c>
      <c r="C16" s="68">
        <v>0</v>
      </c>
      <c r="D16" s="68">
        <v>0.02</v>
      </c>
      <c r="E16" s="62">
        <v>0</v>
      </c>
      <c r="F16" s="60"/>
    </row>
    <row r="17" spans="1:6" x14ac:dyDescent="0.25">
      <c r="A17" s="66" t="s">
        <v>19</v>
      </c>
      <c r="B17" s="67" t="s">
        <v>20</v>
      </c>
      <c r="C17" s="68">
        <f>C18+C20</f>
        <v>114000</v>
      </c>
      <c r="D17" s="68">
        <f>D18+D20</f>
        <v>111770.98999999999</v>
      </c>
      <c r="E17" s="62">
        <f t="shared" si="0"/>
        <v>0.98044728070175435</v>
      </c>
      <c r="F17" s="60"/>
    </row>
    <row r="18" spans="1:6" x14ac:dyDescent="0.25">
      <c r="A18" s="66" t="s">
        <v>21</v>
      </c>
      <c r="B18" s="67" t="s">
        <v>22</v>
      </c>
      <c r="C18" s="68">
        <f>C19</f>
        <v>63000</v>
      </c>
      <c r="D18" s="68">
        <f>D19</f>
        <v>60894.400000000001</v>
      </c>
      <c r="E18" s="62">
        <f t="shared" si="0"/>
        <v>0.96657777777777776</v>
      </c>
      <c r="F18" s="60"/>
    </row>
    <row r="19" spans="1:6" ht="34.5" x14ac:dyDescent="0.25">
      <c r="A19" s="66" t="s">
        <v>23</v>
      </c>
      <c r="B19" s="67" t="s">
        <v>24</v>
      </c>
      <c r="C19" s="68">
        <v>63000</v>
      </c>
      <c r="D19" s="68">
        <v>60894.400000000001</v>
      </c>
      <c r="E19" s="62">
        <f t="shared" si="0"/>
        <v>0.96657777777777776</v>
      </c>
      <c r="F19" s="60"/>
    </row>
    <row r="20" spans="1:6" x14ac:dyDescent="0.25">
      <c r="A20" s="66" t="s">
        <v>25</v>
      </c>
      <c r="B20" s="67" t="s">
        <v>26</v>
      </c>
      <c r="C20" s="68">
        <f>C21</f>
        <v>51000</v>
      </c>
      <c r="D20" s="68">
        <f>D21</f>
        <v>50876.59</v>
      </c>
      <c r="E20" s="62">
        <f t="shared" si="0"/>
        <v>0.99758019607843129</v>
      </c>
      <c r="F20" s="60"/>
    </row>
    <row r="21" spans="1:6" x14ac:dyDescent="0.25">
      <c r="A21" s="66" t="s">
        <v>27</v>
      </c>
      <c r="B21" s="67" t="s">
        <v>28</v>
      </c>
      <c r="C21" s="68">
        <f>C22</f>
        <v>51000</v>
      </c>
      <c r="D21" s="68">
        <f>D22</f>
        <v>50876.59</v>
      </c>
      <c r="E21" s="62">
        <f t="shared" si="0"/>
        <v>0.99758019607843129</v>
      </c>
      <c r="F21" s="60"/>
    </row>
    <row r="22" spans="1:6" ht="23.25" x14ac:dyDescent="0.25">
      <c r="A22" s="66" t="s">
        <v>29</v>
      </c>
      <c r="B22" s="67" t="s">
        <v>30</v>
      </c>
      <c r="C22" s="68">
        <v>51000</v>
      </c>
      <c r="D22" s="68">
        <v>50876.59</v>
      </c>
      <c r="E22" s="62">
        <f t="shared" si="0"/>
        <v>0.99758019607843129</v>
      </c>
      <c r="F22" s="60"/>
    </row>
    <row r="23" spans="1:6" x14ac:dyDescent="0.25">
      <c r="A23" s="66" t="s">
        <v>4</v>
      </c>
      <c r="B23" s="67" t="s">
        <v>31</v>
      </c>
      <c r="C23" s="68">
        <f t="shared" ref="C23:D26" si="1">C24</f>
        <v>0</v>
      </c>
      <c r="D23" s="68">
        <f t="shared" si="1"/>
        <v>0</v>
      </c>
      <c r="E23" s="62" t="e">
        <f t="shared" si="0"/>
        <v>#DIV/0!</v>
      </c>
      <c r="F23" s="60"/>
    </row>
    <row r="24" spans="1:6" x14ac:dyDescent="0.25">
      <c r="A24" s="66" t="s">
        <v>32</v>
      </c>
      <c r="B24" s="67" t="s">
        <v>33</v>
      </c>
      <c r="C24" s="68">
        <f t="shared" si="1"/>
        <v>0</v>
      </c>
      <c r="D24" s="68">
        <f t="shared" si="1"/>
        <v>0</v>
      </c>
      <c r="E24" s="62" t="e">
        <f t="shared" si="0"/>
        <v>#DIV/0!</v>
      </c>
      <c r="F24" s="60"/>
    </row>
    <row r="25" spans="1:6" ht="90.75" x14ac:dyDescent="0.25">
      <c r="A25" s="66" t="s">
        <v>34</v>
      </c>
      <c r="B25" s="67" t="s">
        <v>35</v>
      </c>
      <c r="C25" s="68">
        <f t="shared" si="1"/>
        <v>0</v>
      </c>
      <c r="D25" s="68">
        <f t="shared" si="1"/>
        <v>0</v>
      </c>
      <c r="E25" s="62" t="e">
        <f t="shared" si="0"/>
        <v>#DIV/0!</v>
      </c>
      <c r="F25" s="60"/>
    </row>
    <row r="26" spans="1:6" ht="68.25" x14ac:dyDescent="0.25">
      <c r="A26" s="66" t="s">
        <v>36</v>
      </c>
      <c r="B26" s="67" t="s">
        <v>37</v>
      </c>
      <c r="C26" s="68">
        <f t="shared" si="1"/>
        <v>0</v>
      </c>
      <c r="D26" s="68">
        <f t="shared" si="1"/>
        <v>0</v>
      </c>
      <c r="E26" s="62" t="e">
        <f t="shared" si="0"/>
        <v>#DIV/0!</v>
      </c>
      <c r="F26" s="60"/>
    </row>
    <row r="27" spans="1:6" ht="57" x14ac:dyDescent="0.25">
      <c r="A27" s="66" t="s">
        <v>38</v>
      </c>
      <c r="B27" s="67" t="s">
        <v>39</v>
      </c>
      <c r="C27" s="68">
        <v>0</v>
      </c>
      <c r="D27" s="68">
        <v>0</v>
      </c>
      <c r="E27" s="62" t="e">
        <f t="shared" si="0"/>
        <v>#DIV/0!</v>
      </c>
      <c r="F27" s="60"/>
    </row>
    <row r="28" spans="1:6" x14ac:dyDescent="0.25">
      <c r="A28" s="66" t="s">
        <v>40</v>
      </c>
      <c r="B28" s="67" t="s">
        <v>41</v>
      </c>
      <c r="C28" s="68">
        <f>C29</f>
        <v>1024250</v>
      </c>
      <c r="D28" s="68">
        <f>D29</f>
        <v>1024247.81</v>
      </c>
      <c r="E28" s="62">
        <f t="shared" si="0"/>
        <v>0.99999786185013428</v>
      </c>
      <c r="F28" s="60"/>
    </row>
    <row r="29" spans="1:6" ht="23.25" x14ac:dyDescent="0.25">
      <c r="A29" s="66" t="s">
        <v>42</v>
      </c>
      <c r="B29" s="67" t="s">
        <v>43</v>
      </c>
      <c r="C29" s="68">
        <f>C30+C33+C36</f>
        <v>1024250</v>
      </c>
      <c r="D29" s="68">
        <f>D30+D33+D36</f>
        <v>1024247.81</v>
      </c>
      <c r="E29" s="62">
        <f t="shared" si="0"/>
        <v>0.99999786185013428</v>
      </c>
      <c r="F29" s="60"/>
    </row>
    <row r="30" spans="1:6" ht="23.25" x14ac:dyDescent="0.25">
      <c r="A30" s="66" t="s">
        <v>44</v>
      </c>
      <c r="B30" s="67" t="s">
        <v>45</v>
      </c>
      <c r="C30" s="68">
        <f>C31</f>
        <v>843400</v>
      </c>
      <c r="D30" s="68">
        <f>D31</f>
        <v>843400</v>
      </c>
      <c r="E30" s="62">
        <f t="shared" si="0"/>
        <v>1</v>
      </c>
      <c r="F30" s="60"/>
    </row>
    <row r="31" spans="1:6" x14ac:dyDescent="0.25">
      <c r="A31" s="66" t="s">
        <v>46</v>
      </c>
      <c r="B31" s="67" t="s">
        <v>47</v>
      </c>
      <c r="C31" s="68">
        <f>C32</f>
        <v>843400</v>
      </c>
      <c r="D31" s="68">
        <f>D32</f>
        <v>843400</v>
      </c>
      <c r="E31" s="62">
        <f t="shared" si="0"/>
        <v>1</v>
      </c>
      <c r="F31" s="60"/>
    </row>
    <row r="32" spans="1:6" ht="34.5" x14ac:dyDescent="0.25">
      <c r="A32" s="66" t="s">
        <v>48</v>
      </c>
      <c r="B32" s="67" t="s">
        <v>49</v>
      </c>
      <c r="C32" s="68">
        <v>843400</v>
      </c>
      <c r="D32" s="68">
        <v>843400</v>
      </c>
      <c r="E32" s="62">
        <f t="shared" si="0"/>
        <v>1</v>
      </c>
      <c r="F32" s="60"/>
    </row>
    <row r="33" spans="1:6" ht="23.25" x14ac:dyDescent="0.25">
      <c r="A33" s="66" t="s">
        <v>50</v>
      </c>
      <c r="B33" s="67" t="s">
        <v>51</v>
      </c>
      <c r="C33" s="68">
        <f>C34</f>
        <v>137100</v>
      </c>
      <c r="D33" s="68">
        <f>D34</f>
        <v>137100</v>
      </c>
      <c r="E33" s="62">
        <f t="shared" si="0"/>
        <v>1</v>
      </c>
      <c r="F33" s="60"/>
    </row>
    <row r="34" spans="1:6" ht="34.5" x14ac:dyDescent="0.25">
      <c r="A34" s="66" t="s">
        <v>52</v>
      </c>
      <c r="B34" s="67" t="s">
        <v>53</v>
      </c>
      <c r="C34" s="68">
        <f>C35</f>
        <v>137100</v>
      </c>
      <c r="D34" s="68">
        <f>D35</f>
        <v>137100</v>
      </c>
      <c r="E34" s="62">
        <f t="shared" si="0"/>
        <v>1</v>
      </c>
      <c r="F34" s="60"/>
    </row>
    <row r="35" spans="1:6" ht="45.75" x14ac:dyDescent="0.25">
      <c r="A35" s="66" t="s">
        <v>54</v>
      </c>
      <c r="B35" s="67" t="s">
        <v>55</v>
      </c>
      <c r="C35" s="68">
        <v>137100</v>
      </c>
      <c r="D35" s="68">
        <v>137100</v>
      </c>
      <c r="E35" s="62">
        <f t="shared" si="0"/>
        <v>1</v>
      </c>
      <c r="F35" s="60"/>
    </row>
    <row r="36" spans="1:6" x14ac:dyDescent="0.25">
      <c r="A36" s="66" t="s">
        <v>56</v>
      </c>
      <c r="B36" s="67" t="s">
        <v>57</v>
      </c>
      <c r="C36" s="68">
        <f>C37</f>
        <v>43750</v>
      </c>
      <c r="D36" s="68">
        <f>D37</f>
        <v>43747.81</v>
      </c>
      <c r="E36" s="62">
        <f t="shared" si="0"/>
        <v>0.99994994285714278</v>
      </c>
      <c r="F36" s="60"/>
    </row>
    <row r="37" spans="1:6" ht="23.25" x14ac:dyDescent="0.25">
      <c r="A37" s="66" t="s">
        <v>58</v>
      </c>
      <c r="B37" s="67" t="s">
        <v>59</v>
      </c>
      <c r="C37" s="68">
        <f>C38</f>
        <v>43750</v>
      </c>
      <c r="D37" s="68">
        <f>D38</f>
        <v>43747.81</v>
      </c>
      <c r="E37" s="62">
        <f t="shared" si="0"/>
        <v>0.99994994285714278</v>
      </c>
      <c r="F37" s="60"/>
    </row>
    <row r="38" spans="1:6" ht="23.25" x14ac:dyDescent="0.25">
      <c r="A38" s="66" t="s">
        <v>60</v>
      </c>
      <c r="B38" s="67" t="s">
        <v>61</v>
      </c>
      <c r="C38" s="68">
        <v>43750</v>
      </c>
      <c r="D38" s="68">
        <v>43747.81</v>
      </c>
      <c r="E38" s="62">
        <f t="shared" si="0"/>
        <v>0.99994994285714278</v>
      </c>
      <c r="F38" s="60"/>
    </row>
    <row r="39" spans="1:6" ht="15" customHeight="1" x14ac:dyDescent="0.25">
      <c r="A39" s="3"/>
      <c r="B39" s="3"/>
      <c r="C39" s="3"/>
      <c r="D39" s="3"/>
      <c r="E39" s="3"/>
      <c r="F39" s="3"/>
    </row>
  </sheetData>
  <mergeCells count="8">
    <mergeCell ref="D1:F1"/>
    <mergeCell ref="D2:F2"/>
    <mergeCell ref="A3:E3"/>
    <mergeCell ref="A4:A6"/>
    <mergeCell ref="B4:B6"/>
    <mergeCell ref="C4:C6"/>
    <mergeCell ref="D4:D6"/>
    <mergeCell ref="E4:E6"/>
  </mergeCells>
  <pageMargins left="0.39370078740157483" right="0.39370078740157483" top="0.39370078740157483" bottom="0.39370078740157483" header="0.51181102362204722" footer="0.51181102362204722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view="pageBreakPreview" topLeftCell="A42" zoomScaleSheetLayoutView="100" workbookViewId="0">
      <selection activeCell="I10" sqref="I10"/>
    </sheetView>
  </sheetViews>
  <sheetFormatPr defaultColWidth="9.140625" defaultRowHeight="15" x14ac:dyDescent="0.25"/>
  <cols>
    <col min="1" max="1" width="55.28515625" style="1" customWidth="1"/>
    <col min="2" max="2" width="8.42578125" style="35" customWidth="1"/>
    <col min="3" max="3" width="8.42578125" style="1" customWidth="1"/>
    <col min="4" max="4" width="11" style="1" customWidth="1"/>
    <col min="5" max="5" width="7.7109375" style="1" customWidth="1"/>
    <col min="6" max="6" width="11.140625" style="1" customWidth="1"/>
    <col min="7" max="7" width="10.7109375" style="1" customWidth="1"/>
    <col min="8" max="8" width="14.5703125" style="1" customWidth="1"/>
    <col min="9" max="16384" width="9.140625" style="1"/>
  </cols>
  <sheetData>
    <row r="1" spans="1:8" x14ac:dyDescent="0.25">
      <c r="G1" s="80" t="s">
        <v>110</v>
      </c>
      <c r="H1" s="80"/>
    </row>
    <row r="2" spans="1:8" ht="14.1" customHeight="1" x14ac:dyDescent="0.25">
      <c r="A2" s="56"/>
      <c r="B2" s="56"/>
      <c r="C2" s="57"/>
      <c r="D2" s="57"/>
      <c r="E2" s="57"/>
      <c r="F2" s="57"/>
      <c r="G2" s="80" t="s">
        <v>111</v>
      </c>
      <c r="H2" s="80"/>
    </row>
    <row r="3" spans="1:8" ht="44.25" customHeight="1" x14ac:dyDescent="0.25">
      <c r="A3" s="72" t="s">
        <v>150</v>
      </c>
      <c r="B3" s="72"/>
      <c r="C3" s="72"/>
      <c r="D3" s="72"/>
      <c r="E3" s="72"/>
      <c r="F3" s="72"/>
      <c r="G3" s="72"/>
      <c r="H3" s="72"/>
    </row>
    <row r="4" spans="1:8" ht="12" customHeight="1" x14ac:dyDescent="0.25">
      <c r="A4" s="81" t="s">
        <v>0</v>
      </c>
      <c r="B4" s="81" t="s">
        <v>112</v>
      </c>
      <c r="C4" s="81" t="s">
        <v>113</v>
      </c>
      <c r="D4" s="81" t="s">
        <v>114</v>
      </c>
      <c r="E4" s="82" t="s">
        <v>115</v>
      </c>
      <c r="F4" s="85" t="s">
        <v>142</v>
      </c>
      <c r="G4" s="83" t="s">
        <v>141</v>
      </c>
      <c r="H4" s="83" t="s">
        <v>116</v>
      </c>
    </row>
    <row r="5" spans="1:8" ht="12" customHeight="1" x14ac:dyDescent="0.25">
      <c r="A5" s="84"/>
      <c r="B5" s="81"/>
      <c r="C5" s="84"/>
      <c r="D5" s="84"/>
      <c r="E5" s="82"/>
      <c r="F5" s="86"/>
      <c r="G5" s="83"/>
      <c r="H5" s="83"/>
    </row>
    <row r="6" spans="1:8" ht="32.25" customHeight="1" x14ac:dyDescent="0.25">
      <c r="A6" s="84"/>
      <c r="B6" s="81"/>
      <c r="C6" s="84"/>
      <c r="D6" s="84"/>
      <c r="E6" s="82"/>
      <c r="F6" s="86"/>
      <c r="G6" s="83"/>
      <c r="H6" s="83"/>
    </row>
    <row r="7" spans="1:8" ht="16.5" customHeight="1" x14ac:dyDescent="0.25">
      <c r="A7" s="38" t="s">
        <v>62</v>
      </c>
      <c r="B7" s="45"/>
      <c r="C7" s="39"/>
      <c r="D7" s="40" t="s">
        <v>2</v>
      </c>
      <c r="E7" s="40"/>
      <c r="F7" s="53">
        <f>F8+F19+F22+F28+F44+F49</f>
        <v>3350980.8800000004</v>
      </c>
      <c r="G7" s="53">
        <f>G8+G19+G22+G28+G44+G49</f>
        <v>1256724.1200000001</v>
      </c>
      <c r="H7" s="54">
        <f>G7/F7</f>
        <v>0.37503171907086502</v>
      </c>
    </row>
    <row r="8" spans="1:8" ht="16.5" customHeight="1" x14ac:dyDescent="0.25">
      <c r="A8" s="38" t="s">
        <v>144</v>
      </c>
      <c r="B8" s="46" t="s">
        <v>118</v>
      </c>
      <c r="C8" s="42" t="s">
        <v>117</v>
      </c>
      <c r="D8" s="40"/>
      <c r="E8" s="40"/>
      <c r="F8" s="53">
        <f>F9+F14</f>
        <v>484815.23</v>
      </c>
      <c r="G8" s="53">
        <f>G9+G14</f>
        <v>484815.23</v>
      </c>
      <c r="H8" s="54"/>
    </row>
    <row r="9" spans="1:8" ht="57" x14ac:dyDescent="0.25">
      <c r="A9" s="41" t="s">
        <v>63</v>
      </c>
      <c r="B9" s="46" t="s">
        <v>118</v>
      </c>
      <c r="C9" s="42" t="s">
        <v>117</v>
      </c>
      <c r="D9" s="43"/>
      <c r="E9" s="43" t="s">
        <v>119</v>
      </c>
      <c r="F9" s="44">
        <f>F10</f>
        <v>454345.56</v>
      </c>
      <c r="G9" s="44">
        <f>G10</f>
        <v>454345.56</v>
      </c>
      <c r="H9" s="48">
        <f t="shared" ref="H9:H52" si="0">G9/F9</f>
        <v>1</v>
      </c>
    </row>
    <row r="10" spans="1:8" ht="45.75" x14ac:dyDescent="0.25">
      <c r="A10" s="41" t="s">
        <v>64</v>
      </c>
      <c r="B10" s="46" t="s">
        <v>118</v>
      </c>
      <c r="C10" s="42" t="s">
        <v>117</v>
      </c>
      <c r="D10" s="43" t="s">
        <v>120</v>
      </c>
      <c r="E10" s="43"/>
      <c r="F10" s="44">
        <f>F11</f>
        <v>454345.56</v>
      </c>
      <c r="G10" s="44">
        <f>G11</f>
        <v>454345.56</v>
      </c>
      <c r="H10" s="48">
        <f t="shared" si="0"/>
        <v>1</v>
      </c>
    </row>
    <row r="11" spans="1:8" ht="23.25" x14ac:dyDescent="0.25">
      <c r="A11" s="41" t="s">
        <v>65</v>
      </c>
      <c r="B11" s="46" t="s">
        <v>118</v>
      </c>
      <c r="C11" s="42" t="s">
        <v>117</v>
      </c>
      <c r="D11" s="43" t="s">
        <v>120</v>
      </c>
      <c r="E11" s="43"/>
      <c r="F11" s="44">
        <f>F12+F13</f>
        <v>454345.56</v>
      </c>
      <c r="G11" s="44">
        <f>G12+G13</f>
        <v>454345.56</v>
      </c>
      <c r="H11" s="48">
        <f t="shared" si="0"/>
        <v>1</v>
      </c>
    </row>
    <row r="12" spans="1:8" x14ac:dyDescent="0.25">
      <c r="A12" s="41" t="s">
        <v>66</v>
      </c>
      <c r="B12" s="46" t="s">
        <v>118</v>
      </c>
      <c r="C12" s="42" t="s">
        <v>117</v>
      </c>
      <c r="D12" s="43" t="s">
        <v>120</v>
      </c>
      <c r="E12" s="43"/>
      <c r="F12" s="44">
        <v>433968.69</v>
      </c>
      <c r="G12" s="44">
        <v>433968.69</v>
      </c>
      <c r="H12" s="52">
        <f t="shared" si="0"/>
        <v>1</v>
      </c>
    </row>
    <row r="13" spans="1:8" ht="34.5" x14ac:dyDescent="0.25">
      <c r="A13" s="41" t="s">
        <v>67</v>
      </c>
      <c r="B13" s="46" t="s">
        <v>118</v>
      </c>
      <c r="C13" s="42" t="s">
        <v>117</v>
      </c>
      <c r="D13" s="43" t="s">
        <v>120</v>
      </c>
      <c r="E13" s="43"/>
      <c r="F13" s="44">
        <v>20376.87</v>
      </c>
      <c r="G13" s="44">
        <v>20376.87</v>
      </c>
      <c r="H13" s="52">
        <f t="shared" si="0"/>
        <v>1</v>
      </c>
    </row>
    <row r="14" spans="1:8" ht="57" x14ac:dyDescent="0.25">
      <c r="A14" s="41" t="s">
        <v>143</v>
      </c>
      <c r="B14" s="46" t="s">
        <v>118</v>
      </c>
      <c r="C14" s="42" t="s">
        <v>117</v>
      </c>
      <c r="D14" s="43" t="s">
        <v>145</v>
      </c>
      <c r="E14" s="43" t="s">
        <v>119</v>
      </c>
      <c r="F14" s="44">
        <f>F15</f>
        <v>30469.670000000002</v>
      </c>
      <c r="G14" s="44">
        <f>G15</f>
        <v>30469.670000000002</v>
      </c>
      <c r="H14" s="52">
        <f t="shared" si="0"/>
        <v>1</v>
      </c>
    </row>
    <row r="15" spans="1:8" ht="45.75" x14ac:dyDescent="0.25">
      <c r="A15" s="41" t="s">
        <v>64</v>
      </c>
      <c r="B15" s="46" t="s">
        <v>118</v>
      </c>
      <c r="C15" s="42" t="s">
        <v>117</v>
      </c>
      <c r="D15" s="43" t="s">
        <v>145</v>
      </c>
      <c r="E15" s="43"/>
      <c r="F15" s="44">
        <f>F16</f>
        <v>30469.670000000002</v>
      </c>
      <c r="G15" s="44">
        <f>G16</f>
        <v>30469.670000000002</v>
      </c>
      <c r="H15" s="52">
        <f t="shared" si="0"/>
        <v>1</v>
      </c>
    </row>
    <row r="16" spans="1:8" ht="23.25" x14ac:dyDescent="0.25">
      <c r="A16" s="41" t="s">
        <v>65</v>
      </c>
      <c r="B16" s="46" t="s">
        <v>118</v>
      </c>
      <c r="C16" s="42" t="s">
        <v>117</v>
      </c>
      <c r="D16" s="43" t="s">
        <v>145</v>
      </c>
      <c r="E16" s="43"/>
      <c r="F16" s="44">
        <f>F17+F18</f>
        <v>30469.670000000002</v>
      </c>
      <c r="G16" s="44">
        <f>G17+G18</f>
        <v>30469.670000000002</v>
      </c>
      <c r="H16" s="52">
        <f t="shared" si="0"/>
        <v>1</v>
      </c>
    </row>
    <row r="17" spans="1:13" x14ac:dyDescent="0.25">
      <c r="A17" s="41" t="s">
        <v>66</v>
      </c>
      <c r="B17" s="46" t="s">
        <v>118</v>
      </c>
      <c r="C17" s="42" t="s">
        <v>117</v>
      </c>
      <c r="D17" s="43" t="s">
        <v>145</v>
      </c>
      <c r="E17" s="43"/>
      <c r="F17" s="44">
        <v>23402.2</v>
      </c>
      <c r="G17" s="44">
        <v>23402.2</v>
      </c>
      <c r="H17" s="52">
        <f t="shared" si="0"/>
        <v>1</v>
      </c>
    </row>
    <row r="18" spans="1:13" ht="34.5" x14ac:dyDescent="0.25">
      <c r="A18" s="41" t="s">
        <v>67</v>
      </c>
      <c r="B18" s="46" t="s">
        <v>118</v>
      </c>
      <c r="C18" s="42" t="s">
        <v>117</v>
      </c>
      <c r="D18" s="43" t="s">
        <v>145</v>
      </c>
      <c r="E18" s="43"/>
      <c r="F18" s="44">
        <v>7067.47</v>
      </c>
      <c r="G18" s="44">
        <v>7067.47</v>
      </c>
      <c r="H18" s="52">
        <f t="shared" si="0"/>
        <v>1</v>
      </c>
    </row>
    <row r="19" spans="1:13" ht="57" x14ac:dyDescent="0.25">
      <c r="A19" s="41" t="s">
        <v>68</v>
      </c>
      <c r="B19" s="46" t="s">
        <v>118</v>
      </c>
      <c r="C19" s="42" t="s">
        <v>121</v>
      </c>
      <c r="D19" s="43"/>
      <c r="E19" s="43" t="s">
        <v>122</v>
      </c>
      <c r="F19" s="44">
        <f>F20</f>
        <v>3020</v>
      </c>
      <c r="G19" s="44">
        <f>G20</f>
        <v>0</v>
      </c>
      <c r="H19" s="52">
        <f t="shared" si="0"/>
        <v>0</v>
      </c>
    </row>
    <row r="20" spans="1:13" x14ac:dyDescent="0.25">
      <c r="A20" s="41" t="s">
        <v>69</v>
      </c>
      <c r="B20" s="46" t="s">
        <v>118</v>
      </c>
      <c r="C20" s="42" t="s">
        <v>121</v>
      </c>
      <c r="D20" s="43" t="s">
        <v>123</v>
      </c>
      <c r="E20" s="43"/>
      <c r="F20" s="44">
        <f>F21</f>
        <v>3020</v>
      </c>
      <c r="G20" s="44">
        <f>G21</f>
        <v>0</v>
      </c>
      <c r="H20" s="52">
        <f t="shared" si="0"/>
        <v>0</v>
      </c>
    </row>
    <row r="21" spans="1:13" x14ac:dyDescent="0.25">
      <c r="A21" s="41" t="s">
        <v>56</v>
      </c>
      <c r="B21" s="46" t="s">
        <v>118</v>
      </c>
      <c r="C21" s="42" t="s">
        <v>121</v>
      </c>
      <c r="D21" s="43" t="s">
        <v>123</v>
      </c>
      <c r="E21" s="43"/>
      <c r="F21" s="51">
        <v>3020</v>
      </c>
      <c r="G21" s="44">
        <v>0</v>
      </c>
      <c r="H21" s="52">
        <f t="shared" si="0"/>
        <v>0</v>
      </c>
    </row>
    <row r="22" spans="1:13" x14ac:dyDescent="0.25">
      <c r="A22" s="41" t="s">
        <v>56</v>
      </c>
      <c r="B22" s="46" t="s">
        <v>118</v>
      </c>
      <c r="C22" s="42" t="s">
        <v>147</v>
      </c>
      <c r="D22" s="43"/>
      <c r="E22" s="43" t="s">
        <v>125</v>
      </c>
      <c r="F22" s="51">
        <f>F23</f>
        <v>30000</v>
      </c>
      <c r="G22" s="51">
        <f>G23</f>
        <v>30000</v>
      </c>
      <c r="H22" s="52">
        <f t="shared" si="0"/>
        <v>1</v>
      </c>
    </row>
    <row r="23" spans="1:13" ht="15" customHeight="1" x14ac:dyDescent="0.25">
      <c r="A23" s="41" t="s">
        <v>71</v>
      </c>
      <c r="B23" s="46" t="s">
        <v>118</v>
      </c>
      <c r="C23" s="42" t="s">
        <v>147</v>
      </c>
      <c r="D23" s="43" t="s">
        <v>148</v>
      </c>
      <c r="E23" s="43"/>
      <c r="F23" s="51">
        <f>F24</f>
        <v>30000</v>
      </c>
      <c r="G23" s="51">
        <f>G24</f>
        <v>30000</v>
      </c>
      <c r="H23" s="52">
        <f t="shared" si="0"/>
        <v>1</v>
      </c>
      <c r="J23" s="70"/>
      <c r="K23" s="70"/>
      <c r="L23" s="70"/>
      <c r="M23" s="70"/>
    </row>
    <row r="24" spans="1:13" x14ac:dyDescent="0.25">
      <c r="A24" s="41" t="s">
        <v>146</v>
      </c>
      <c r="B24" s="46" t="s">
        <v>118</v>
      </c>
      <c r="C24" s="42" t="s">
        <v>147</v>
      </c>
      <c r="D24" s="43" t="s">
        <v>148</v>
      </c>
      <c r="E24" s="43"/>
      <c r="F24" s="44">
        <v>30000</v>
      </c>
      <c r="G24" s="44">
        <v>30000</v>
      </c>
      <c r="H24" s="52">
        <f t="shared" si="0"/>
        <v>1</v>
      </c>
      <c r="J24" s="70"/>
      <c r="K24" s="70"/>
      <c r="L24" s="70"/>
      <c r="M24" s="70"/>
    </row>
    <row r="25" spans="1:13" ht="57" hidden="1" x14ac:dyDescent="0.25">
      <c r="A25" s="41" t="s">
        <v>70</v>
      </c>
      <c r="B25" s="46" t="s">
        <v>118</v>
      </c>
      <c r="C25" s="42" t="s">
        <v>124</v>
      </c>
      <c r="D25" s="43"/>
      <c r="E25" s="43" t="s">
        <v>125</v>
      </c>
      <c r="F25" s="44">
        <f>F26</f>
        <v>0</v>
      </c>
      <c r="G25" s="44">
        <f>G26</f>
        <v>0</v>
      </c>
      <c r="H25" s="52" t="e">
        <f t="shared" si="0"/>
        <v>#DIV/0!</v>
      </c>
      <c r="J25" s="70"/>
      <c r="K25" s="71"/>
      <c r="L25" s="70"/>
      <c r="M25" s="70"/>
    </row>
    <row r="26" spans="1:13" hidden="1" x14ac:dyDescent="0.25">
      <c r="A26" s="41" t="s">
        <v>71</v>
      </c>
      <c r="B26" s="46" t="s">
        <v>118</v>
      </c>
      <c r="C26" s="42" t="s">
        <v>124</v>
      </c>
      <c r="D26" s="43" t="s">
        <v>126</v>
      </c>
      <c r="E26" s="43"/>
      <c r="F26" s="44">
        <f>F27</f>
        <v>0</v>
      </c>
      <c r="G26" s="44">
        <f>G27</f>
        <v>0</v>
      </c>
      <c r="H26" s="52" t="e">
        <f t="shared" si="0"/>
        <v>#DIV/0!</v>
      </c>
      <c r="J26" s="70"/>
      <c r="K26" s="71"/>
      <c r="L26" s="70"/>
      <c r="M26" s="70"/>
    </row>
    <row r="27" spans="1:13" hidden="1" x14ac:dyDescent="0.25">
      <c r="A27" s="41" t="s">
        <v>72</v>
      </c>
      <c r="B27" s="46" t="s">
        <v>118</v>
      </c>
      <c r="C27" s="42" t="s">
        <v>124</v>
      </c>
      <c r="D27" s="43" t="s">
        <v>126</v>
      </c>
      <c r="E27" s="43"/>
      <c r="F27" s="51">
        <v>0</v>
      </c>
      <c r="G27" s="44">
        <v>0</v>
      </c>
      <c r="H27" s="52" t="e">
        <f t="shared" si="0"/>
        <v>#DIV/0!</v>
      </c>
      <c r="J27" s="70"/>
      <c r="K27" s="71"/>
      <c r="L27" s="70"/>
      <c r="M27" s="70"/>
    </row>
    <row r="28" spans="1:13" ht="59.25" customHeight="1" x14ac:dyDescent="0.25">
      <c r="A28" s="69" t="s">
        <v>63</v>
      </c>
      <c r="B28" s="46" t="s">
        <v>118</v>
      </c>
      <c r="C28" s="42" t="s">
        <v>127</v>
      </c>
      <c r="D28" s="43"/>
      <c r="E28" s="43"/>
      <c r="F28" s="44">
        <f>F29+F33+F36+F39</f>
        <v>2696045.6500000004</v>
      </c>
      <c r="G28" s="44">
        <f>G29+G33+G36+G39</f>
        <v>604808.89000000013</v>
      </c>
      <c r="H28" s="52">
        <f t="shared" si="0"/>
        <v>0.22433184319412397</v>
      </c>
      <c r="J28" s="70"/>
      <c r="K28" s="70"/>
      <c r="L28" s="70"/>
      <c r="M28" s="70"/>
    </row>
    <row r="29" spans="1:13" ht="45.75" x14ac:dyDescent="0.25">
      <c r="A29" s="41" t="s">
        <v>64</v>
      </c>
      <c r="B29" s="46" t="s">
        <v>118</v>
      </c>
      <c r="C29" s="42" t="s">
        <v>127</v>
      </c>
      <c r="D29" s="43" t="s">
        <v>120</v>
      </c>
      <c r="E29" s="43" t="s">
        <v>119</v>
      </c>
      <c r="F29" s="44">
        <f>F30</f>
        <v>590688.72000000009</v>
      </c>
      <c r="G29" s="44">
        <f>G30</f>
        <v>590688.72000000009</v>
      </c>
      <c r="H29" s="52">
        <f t="shared" si="0"/>
        <v>1</v>
      </c>
    </row>
    <row r="30" spans="1:13" ht="23.25" x14ac:dyDescent="0.25">
      <c r="A30" s="41" t="s">
        <v>65</v>
      </c>
      <c r="B30" s="46" t="s">
        <v>118</v>
      </c>
      <c r="C30" s="42" t="s">
        <v>127</v>
      </c>
      <c r="D30" s="43" t="s">
        <v>120</v>
      </c>
      <c r="E30" s="43"/>
      <c r="F30" s="44">
        <f>F31+F32</f>
        <v>590688.72000000009</v>
      </c>
      <c r="G30" s="44">
        <f>G31+G32</f>
        <v>590688.72000000009</v>
      </c>
      <c r="H30" s="52">
        <f t="shared" si="0"/>
        <v>1</v>
      </c>
    </row>
    <row r="31" spans="1:13" x14ac:dyDescent="0.25">
      <c r="A31" s="41" t="s">
        <v>66</v>
      </c>
      <c r="B31" s="46" t="s">
        <v>118</v>
      </c>
      <c r="C31" s="42" t="s">
        <v>127</v>
      </c>
      <c r="D31" s="43" t="s">
        <v>120</v>
      </c>
      <c r="E31" s="43"/>
      <c r="F31" s="44">
        <v>537282.67000000004</v>
      </c>
      <c r="G31" s="44">
        <v>537282.67000000004</v>
      </c>
      <c r="H31" s="52">
        <f t="shared" si="0"/>
        <v>1</v>
      </c>
    </row>
    <row r="32" spans="1:13" ht="34.5" x14ac:dyDescent="0.25">
      <c r="A32" s="41" t="s">
        <v>67</v>
      </c>
      <c r="B32" s="46" t="s">
        <v>118</v>
      </c>
      <c r="C32" s="42" t="s">
        <v>127</v>
      </c>
      <c r="D32" s="43" t="s">
        <v>120</v>
      </c>
      <c r="E32" s="43"/>
      <c r="F32" s="44">
        <v>53406.05</v>
      </c>
      <c r="G32" s="44">
        <v>53406.05</v>
      </c>
      <c r="H32" s="52">
        <f t="shared" si="0"/>
        <v>1</v>
      </c>
    </row>
    <row r="33" spans="1:8" x14ac:dyDescent="0.25">
      <c r="A33" s="41" t="s">
        <v>71</v>
      </c>
      <c r="B33" s="46" t="s">
        <v>118</v>
      </c>
      <c r="C33" s="42" t="s">
        <v>127</v>
      </c>
      <c r="D33" s="43"/>
      <c r="E33" s="43" t="s">
        <v>125</v>
      </c>
      <c r="F33" s="44">
        <f>F34</f>
        <v>842.03</v>
      </c>
      <c r="G33" s="44">
        <f>G34</f>
        <v>842.03</v>
      </c>
      <c r="H33" s="52">
        <f t="shared" si="0"/>
        <v>1</v>
      </c>
    </row>
    <row r="34" spans="1:8" x14ac:dyDescent="0.25">
      <c r="A34" s="41" t="s">
        <v>73</v>
      </c>
      <c r="B34" s="46" t="s">
        <v>118</v>
      </c>
      <c r="C34" s="42" t="s">
        <v>127</v>
      </c>
      <c r="D34" s="43" t="s">
        <v>120</v>
      </c>
      <c r="E34" s="43"/>
      <c r="F34" s="44">
        <f>F35</f>
        <v>842.03</v>
      </c>
      <c r="G34" s="44">
        <f>G35</f>
        <v>842.03</v>
      </c>
      <c r="H34" s="52">
        <f t="shared" si="0"/>
        <v>1</v>
      </c>
    </row>
    <row r="35" spans="1:8" x14ac:dyDescent="0.25">
      <c r="A35" s="41" t="s">
        <v>74</v>
      </c>
      <c r="B35" s="46" t="s">
        <v>118</v>
      </c>
      <c r="C35" s="42" t="s">
        <v>127</v>
      </c>
      <c r="D35" s="43" t="s">
        <v>120</v>
      </c>
      <c r="E35" s="43"/>
      <c r="F35" s="44">
        <v>842.03</v>
      </c>
      <c r="G35" s="44">
        <v>842.03</v>
      </c>
      <c r="H35" s="52">
        <f t="shared" si="0"/>
        <v>1</v>
      </c>
    </row>
    <row r="36" spans="1:8" ht="68.25" x14ac:dyDescent="0.25">
      <c r="A36" s="41" t="s">
        <v>75</v>
      </c>
      <c r="B36" s="46" t="s">
        <v>118</v>
      </c>
      <c r="C36" s="42" t="s">
        <v>127</v>
      </c>
      <c r="D36" s="43" t="s">
        <v>128</v>
      </c>
      <c r="E36" s="43" t="s">
        <v>122</v>
      </c>
      <c r="F36" s="44">
        <f>F37</f>
        <v>2091236.76</v>
      </c>
      <c r="G36" s="44">
        <f>G37</f>
        <v>0</v>
      </c>
      <c r="H36" s="52">
        <f t="shared" si="0"/>
        <v>0</v>
      </c>
    </row>
    <row r="37" spans="1:8" x14ac:dyDescent="0.25">
      <c r="A37" s="41" t="s">
        <v>69</v>
      </c>
      <c r="B37" s="46" t="s">
        <v>118</v>
      </c>
      <c r="C37" s="42" t="s">
        <v>127</v>
      </c>
      <c r="D37" s="43" t="s">
        <v>128</v>
      </c>
      <c r="E37" s="43"/>
      <c r="F37" s="44">
        <f>F38</f>
        <v>2091236.76</v>
      </c>
      <c r="G37" s="44">
        <f>G38</f>
        <v>0</v>
      </c>
      <c r="H37" s="52">
        <f t="shared" si="0"/>
        <v>0</v>
      </c>
    </row>
    <row r="38" spans="1:8" x14ac:dyDescent="0.25">
      <c r="A38" s="41" t="s">
        <v>56</v>
      </c>
      <c r="B38" s="46" t="s">
        <v>118</v>
      </c>
      <c r="C38" s="42" t="s">
        <v>127</v>
      </c>
      <c r="D38" s="43" t="s">
        <v>128</v>
      </c>
      <c r="E38" s="43"/>
      <c r="F38" s="44">
        <v>2091236.76</v>
      </c>
      <c r="G38" s="51">
        <v>0</v>
      </c>
      <c r="H38" s="52">
        <f t="shared" si="0"/>
        <v>0</v>
      </c>
    </row>
    <row r="39" spans="1:8" ht="57" x14ac:dyDescent="0.25">
      <c r="A39" s="41" t="s">
        <v>143</v>
      </c>
      <c r="B39" s="46" t="s">
        <v>118</v>
      </c>
      <c r="C39" s="42" t="s">
        <v>127</v>
      </c>
      <c r="D39" s="43"/>
      <c r="E39" s="43" t="s">
        <v>119</v>
      </c>
      <c r="F39" s="51">
        <f>F40</f>
        <v>13278.14</v>
      </c>
      <c r="G39" s="51">
        <f>G40</f>
        <v>13278.14</v>
      </c>
      <c r="H39" s="52">
        <f t="shared" si="0"/>
        <v>1</v>
      </c>
    </row>
    <row r="40" spans="1:8" ht="45.75" x14ac:dyDescent="0.25">
      <c r="A40" s="41" t="s">
        <v>64</v>
      </c>
      <c r="B40" s="46" t="s">
        <v>118</v>
      </c>
      <c r="C40" s="42" t="s">
        <v>127</v>
      </c>
      <c r="D40" s="43" t="s">
        <v>149</v>
      </c>
      <c r="E40" s="43"/>
      <c r="F40" s="51">
        <f>F41</f>
        <v>13278.14</v>
      </c>
      <c r="G40" s="51">
        <f>G41</f>
        <v>13278.14</v>
      </c>
      <c r="H40" s="52">
        <f t="shared" si="0"/>
        <v>1</v>
      </c>
    </row>
    <row r="41" spans="1:8" ht="23.25" x14ac:dyDescent="0.25">
      <c r="A41" s="41" t="s">
        <v>65</v>
      </c>
      <c r="B41" s="46" t="s">
        <v>118</v>
      </c>
      <c r="C41" s="42" t="s">
        <v>127</v>
      </c>
      <c r="D41" s="43" t="s">
        <v>149</v>
      </c>
      <c r="E41" s="43"/>
      <c r="F41" s="51">
        <f>F42+F43</f>
        <v>13278.14</v>
      </c>
      <c r="G41" s="51">
        <f>G42+G43</f>
        <v>13278.14</v>
      </c>
      <c r="H41" s="52">
        <f t="shared" si="0"/>
        <v>1</v>
      </c>
    </row>
    <row r="42" spans="1:8" x14ac:dyDescent="0.25">
      <c r="A42" s="41" t="s">
        <v>66</v>
      </c>
      <c r="B42" s="46" t="s">
        <v>118</v>
      </c>
      <c r="C42" s="42" t="s">
        <v>127</v>
      </c>
      <c r="D42" s="43" t="s">
        <v>149</v>
      </c>
      <c r="E42" s="43"/>
      <c r="F42" s="44">
        <v>10198.26</v>
      </c>
      <c r="G42" s="44">
        <v>10198.26</v>
      </c>
      <c r="H42" s="52">
        <f t="shared" si="0"/>
        <v>1</v>
      </c>
    </row>
    <row r="43" spans="1:8" ht="34.5" x14ac:dyDescent="0.25">
      <c r="A43" s="41" t="s">
        <v>67</v>
      </c>
      <c r="B43" s="46" t="s">
        <v>118</v>
      </c>
      <c r="C43" s="42" t="s">
        <v>127</v>
      </c>
      <c r="D43" s="43" t="s">
        <v>149</v>
      </c>
      <c r="E43" s="43"/>
      <c r="F43" s="44">
        <v>3079.88</v>
      </c>
      <c r="G43" s="44">
        <v>3079.88</v>
      </c>
      <c r="H43" s="52">
        <f t="shared" si="0"/>
        <v>1</v>
      </c>
    </row>
    <row r="44" spans="1:8" ht="34.5" x14ac:dyDescent="0.25">
      <c r="A44" s="41" t="s">
        <v>76</v>
      </c>
      <c r="B44" s="46" t="s">
        <v>117</v>
      </c>
      <c r="C44" s="42" t="s">
        <v>129</v>
      </c>
      <c r="D44" s="43"/>
      <c r="E44" s="43" t="s">
        <v>119</v>
      </c>
      <c r="F44" s="44">
        <f>F45</f>
        <v>137100</v>
      </c>
      <c r="G44" s="44">
        <f>G45</f>
        <v>137100</v>
      </c>
      <c r="H44" s="52">
        <f t="shared" si="0"/>
        <v>1</v>
      </c>
    </row>
    <row r="45" spans="1:8" ht="45.75" x14ac:dyDescent="0.25">
      <c r="A45" s="41" t="s">
        <v>64</v>
      </c>
      <c r="B45" s="46" t="s">
        <v>117</v>
      </c>
      <c r="C45" s="42" t="s">
        <v>129</v>
      </c>
      <c r="D45" s="43" t="s">
        <v>130</v>
      </c>
      <c r="E45" s="43"/>
      <c r="F45" s="44">
        <f>F46</f>
        <v>137100</v>
      </c>
      <c r="G45" s="44">
        <f>G46</f>
        <v>137100</v>
      </c>
      <c r="H45" s="52">
        <f t="shared" si="0"/>
        <v>1</v>
      </c>
    </row>
    <row r="46" spans="1:8" ht="23.25" x14ac:dyDescent="0.25">
      <c r="A46" s="41" t="s">
        <v>65</v>
      </c>
      <c r="B46" s="46" t="s">
        <v>117</v>
      </c>
      <c r="C46" s="42" t="s">
        <v>129</v>
      </c>
      <c r="D46" s="43" t="s">
        <v>130</v>
      </c>
      <c r="E46" s="43"/>
      <c r="F46" s="44">
        <f>F47+F48</f>
        <v>137100</v>
      </c>
      <c r="G46" s="44">
        <f>G47+G48</f>
        <v>137100</v>
      </c>
      <c r="H46" s="52">
        <f t="shared" si="0"/>
        <v>1</v>
      </c>
    </row>
    <row r="47" spans="1:8" x14ac:dyDescent="0.25">
      <c r="A47" s="41" t="s">
        <v>66</v>
      </c>
      <c r="B47" s="46" t="s">
        <v>117</v>
      </c>
      <c r="C47" s="42" t="s">
        <v>129</v>
      </c>
      <c r="D47" s="43" t="s">
        <v>130</v>
      </c>
      <c r="E47" s="43"/>
      <c r="F47" s="44">
        <v>105317.44</v>
      </c>
      <c r="G47" s="44">
        <v>105317.44</v>
      </c>
      <c r="H47" s="52">
        <f t="shared" si="0"/>
        <v>1</v>
      </c>
    </row>
    <row r="48" spans="1:8" ht="34.5" x14ac:dyDescent="0.25">
      <c r="A48" s="41" t="s">
        <v>67</v>
      </c>
      <c r="B48" s="46" t="s">
        <v>117</v>
      </c>
      <c r="C48" s="42" t="s">
        <v>129</v>
      </c>
      <c r="D48" s="43" t="s">
        <v>130</v>
      </c>
      <c r="E48" s="43"/>
      <c r="F48" s="44">
        <v>31782.560000000001</v>
      </c>
      <c r="G48" s="44">
        <v>31782.560000000001</v>
      </c>
      <c r="H48" s="52">
        <f t="shared" si="0"/>
        <v>1</v>
      </c>
    </row>
    <row r="49" spans="1:8" ht="23.25" hidden="1" x14ac:dyDescent="0.25">
      <c r="A49" s="41" t="s">
        <v>77</v>
      </c>
      <c r="B49" s="46" t="s">
        <v>131</v>
      </c>
      <c r="C49" s="42" t="s">
        <v>129</v>
      </c>
      <c r="D49" s="43"/>
      <c r="E49" s="43" t="s">
        <v>119</v>
      </c>
      <c r="F49" s="44">
        <f t="shared" ref="F49:G51" si="1">F50</f>
        <v>0</v>
      </c>
      <c r="G49" s="44">
        <f t="shared" si="1"/>
        <v>0</v>
      </c>
      <c r="H49" s="52" t="e">
        <f t="shared" si="0"/>
        <v>#DIV/0!</v>
      </c>
    </row>
    <row r="50" spans="1:8" ht="45.75" hidden="1" x14ac:dyDescent="0.25">
      <c r="A50" s="41" t="s">
        <v>64</v>
      </c>
      <c r="B50" s="46" t="s">
        <v>131</v>
      </c>
      <c r="C50" s="42" t="s">
        <v>129</v>
      </c>
      <c r="D50" s="43" t="s">
        <v>132</v>
      </c>
      <c r="E50" s="43"/>
      <c r="F50" s="44">
        <f t="shared" si="1"/>
        <v>0</v>
      </c>
      <c r="G50" s="44">
        <f t="shared" si="1"/>
        <v>0</v>
      </c>
      <c r="H50" s="52" t="e">
        <f t="shared" si="0"/>
        <v>#DIV/0!</v>
      </c>
    </row>
    <row r="51" spans="1:8" ht="23.25" hidden="1" x14ac:dyDescent="0.25">
      <c r="A51" s="41" t="s">
        <v>65</v>
      </c>
      <c r="B51" s="46" t="s">
        <v>131</v>
      </c>
      <c r="C51" s="42" t="s">
        <v>129</v>
      </c>
      <c r="D51" s="43" t="s">
        <v>132</v>
      </c>
      <c r="E51" s="43"/>
      <c r="F51" s="44">
        <f t="shared" si="1"/>
        <v>0</v>
      </c>
      <c r="G51" s="44">
        <f t="shared" si="1"/>
        <v>0</v>
      </c>
      <c r="H51" s="52" t="e">
        <f t="shared" si="0"/>
        <v>#DIV/0!</v>
      </c>
    </row>
    <row r="52" spans="1:8" hidden="1" x14ac:dyDescent="0.25">
      <c r="A52" s="41" t="s">
        <v>66</v>
      </c>
      <c r="B52" s="46" t="s">
        <v>131</v>
      </c>
      <c r="C52" s="42" t="s">
        <v>129</v>
      </c>
      <c r="D52" s="43" t="s">
        <v>132</v>
      </c>
      <c r="E52" s="43"/>
      <c r="F52" s="51">
        <v>0</v>
      </c>
      <c r="G52" s="51">
        <v>0</v>
      </c>
      <c r="H52" s="52" t="e">
        <f t="shared" si="0"/>
        <v>#DIV/0!</v>
      </c>
    </row>
    <row r="53" spans="1:8" ht="15" customHeight="1" x14ac:dyDescent="0.25">
      <c r="A53" s="36"/>
      <c r="B53" s="47"/>
      <c r="C53" s="37"/>
      <c r="D53" s="37"/>
      <c r="E53" s="37"/>
      <c r="F53" s="37"/>
      <c r="G53" s="37"/>
      <c r="H53" s="37"/>
    </row>
  </sheetData>
  <mergeCells count="11">
    <mergeCell ref="G2:H2"/>
    <mergeCell ref="G1:H1"/>
    <mergeCell ref="B4:B6"/>
    <mergeCell ref="E4:E6"/>
    <mergeCell ref="A3:H3"/>
    <mergeCell ref="H4:H6"/>
    <mergeCell ref="A4:A6"/>
    <mergeCell ref="C4:C6"/>
    <mergeCell ref="D4:D6"/>
    <mergeCell ref="F4:F6"/>
    <mergeCell ref="G4:G6"/>
  </mergeCells>
  <pageMargins left="0.59055118110236227" right="0.19685039370078741" top="0.19685039370078741" bottom="0.19685039370078741" header="0" footer="0"/>
  <pageSetup paperSize="9" scale="73" fitToHeight="0" orientation="portrait" r:id="rId1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view="pageBreakPreview" topLeftCell="A22" zoomScaleSheetLayoutView="100" workbookViewId="0">
      <selection activeCell="D23" sqref="D23"/>
    </sheetView>
  </sheetViews>
  <sheetFormatPr defaultColWidth="9.140625" defaultRowHeight="15" x14ac:dyDescent="0.25"/>
  <cols>
    <col min="1" max="1" width="50.7109375" style="1" customWidth="1"/>
    <col min="2" max="2" width="27.28515625" style="1" customWidth="1"/>
    <col min="3" max="5" width="19.85546875" style="1" customWidth="1"/>
    <col min="6" max="6" width="9.140625" style="1" customWidth="1"/>
    <col min="7" max="16384" width="9.140625" style="1"/>
  </cols>
  <sheetData>
    <row r="1" spans="1:6" x14ac:dyDescent="0.25">
      <c r="D1" s="80" t="s">
        <v>136</v>
      </c>
      <c r="E1" s="80"/>
      <c r="F1" s="58"/>
    </row>
    <row r="2" spans="1:6" ht="15" customHeight="1" x14ac:dyDescent="0.25">
      <c r="A2" s="8"/>
      <c r="B2" s="9"/>
      <c r="C2" s="4"/>
      <c r="D2" s="80" t="s">
        <v>111</v>
      </c>
      <c r="E2" s="80"/>
      <c r="F2" s="58"/>
    </row>
    <row r="3" spans="1:6" ht="39.75" customHeight="1" x14ac:dyDescent="0.25">
      <c r="A3" s="87" t="s">
        <v>151</v>
      </c>
      <c r="B3" s="88"/>
      <c r="C3" s="88"/>
      <c r="D3" s="88"/>
      <c r="E3" s="88"/>
      <c r="F3" s="3"/>
    </row>
    <row r="4" spans="1:6" ht="12" customHeight="1" x14ac:dyDescent="0.25">
      <c r="A4" s="10"/>
      <c r="B4" s="11"/>
      <c r="C4" s="12"/>
      <c r="D4" s="13"/>
      <c r="E4" s="14"/>
      <c r="F4" s="3"/>
    </row>
    <row r="5" spans="1:6" ht="13.5" customHeight="1" x14ac:dyDescent="0.25">
      <c r="A5" s="89" t="s">
        <v>134</v>
      </c>
      <c r="B5" s="89" t="s">
        <v>135</v>
      </c>
      <c r="C5" s="93" t="s">
        <v>152</v>
      </c>
      <c r="D5" s="93" t="s">
        <v>141</v>
      </c>
      <c r="E5" s="93" t="s">
        <v>116</v>
      </c>
      <c r="F5" s="3"/>
    </row>
    <row r="6" spans="1:6" ht="12" customHeight="1" x14ac:dyDescent="0.25">
      <c r="A6" s="90"/>
      <c r="B6" s="90"/>
      <c r="C6" s="94"/>
      <c r="D6" s="94"/>
      <c r="E6" s="94"/>
      <c r="F6" s="3"/>
    </row>
    <row r="7" spans="1:6" ht="12" customHeight="1" x14ac:dyDescent="0.25">
      <c r="A7" s="90"/>
      <c r="B7" s="90"/>
      <c r="C7" s="94"/>
      <c r="D7" s="94"/>
      <c r="E7" s="94"/>
      <c r="F7" s="3"/>
    </row>
    <row r="8" spans="1:6" ht="11.25" customHeight="1" x14ac:dyDescent="0.25">
      <c r="A8" s="90"/>
      <c r="B8" s="90"/>
      <c r="C8" s="94"/>
      <c r="D8" s="94"/>
      <c r="E8" s="94"/>
      <c r="F8" s="3"/>
    </row>
    <row r="9" spans="1:6" ht="45.75" customHeight="1" thickBot="1" x14ac:dyDescent="0.3">
      <c r="A9" s="91"/>
      <c r="B9" s="92"/>
      <c r="C9" s="95"/>
      <c r="D9" s="95"/>
      <c r="E9" s="95"/>
      <c r="F9" s="3"/>
    </row>
    <row r="10" spans="1:6" ht="18" customHeight="1" x14ac:dyDescent="0.25">
      <c r="A10" s="7" t="s">
        <v>78</v>
      </c>
      <c r="B10" s="15" t="s">
        <v>2</v>
      </c>
      <c r="C10" s="21">
        <v>-2195190.88</v>
      </c>
      <c r="D10" s="21">
        <v>-99384.62</v>
      </c>
      <c r="E10" s="50"/>
      <c r="F10" s="3"/>
    </row>
    <row r="11" spans="1:6" ht="12" customHeight="1" x14ac:dyDescent="0.25">
      <c r="A11" s="16" t="s">
        <v>3</v>
      </c>
      <c r="B11" s="17"/>
      <c r="C11" s="18"/>
      <c r="D11" s="18"/>
      <c r="E11" s="19"/>
      <c r="F11" s="3"/>
    </row>
    <row r="12" spans="1:6" ht="18" customHeight="1" x14ac:dyDescent="0.25">
      <c r="A12" s="20" t="s">
        <v>79</v>
      </c>
      <c r="B12" s="17" t="s">
        <v>2</v>
      </c>
      <c r="C12" s="21" t="s">
        <v>8</v>
      </c>
      <c r="D12" s="21" t="s">
        <v>8</v>
      </c>
      <c r="E12" s="22"/>
      <c r="F12" s="3"/>
    </row>
    <row r="13" spans="1:6" ht="12" customHeight="1" x14ac:dyDescent="0.25">
      <c r="A13" s="23" t="s">
        <v>80</v>
      </c>
      <c r="B13" s="17"/>
      <c r="C13" s="18"/>
      <c r="D13" s="18"/>
      <c r="E13" s="19"/>
      <c r="F13" s="3"/>
    </row>
    <row r="14" spans="1:6" ht="14.1" customHeight="1" x14ac:dyDescent="0.25">
      <c r="A14" s="24" t="s">
        <v>81</v>
      </c>
      <c r="B14" s="17" t="s">
        <v>2</v>
      </c>
      <c r="C14" s="21" t="s">
        <v>8</v>
      </c>
      <c r="D14" s="21" t="s">
        <v>8</v>
      </c>
      <c r="E14" s="22"/>
      <c r="F14" s="3"/>
    </row>
    <row r="15" spans="1:6" ht="12.95" customHeight="1" x14ac:dyDescent="0.25">
      <c r="A15" s="25" t="s">
        <v>80</v>
      </c>
      <c r="B15" s="17"/>
      <c r="C15" s="18"/>
      <c r="D15" s="18"/>
      <c r="E15" s="19"/>
      <c r="F15" s="3"/>
    </row>
    <row r="16" spans="1:6" ht="14.1" customHeight="1" x14ac:dyDescent="0.25">
      <c r="A16" s="26" t="s">
        <v>82</v>
      </c>
      <c r="B16" s="17"/>
      <c r="C16" s="21">
        <v>-2195190.88</v>
      </c>
      <c r="D16" s="21">
        <v>-99384.62</v>
      </c>
      <c r="E16" s="22"/>
      <c r="F16" s="3"/>
    </row>
    <row r="17" spans="1:6" ht="23.25" x14ac:dyDescent="0.25">
      <c r="A17" s="27" t="s">
        <v>83</v>
      </c>
      <c r="B17" s="17" t="s">
        <v>84</v>
      </c>
      <c r="C17" s="21">
        <v>-2195190.88</v>
      </c>
      <c r="D17" s="21">
        <v>-99384.62</v>
      </c>
      <c r="E17" s="22"/>
      <c r="F17" s="3"/>
    </row>
    <row r="18" spans="1:6" ht="14.1" customHeight="1" x14ac:dyDescent="0.25">
      <c r="A18" s="24" t="s">
        <v>85</v>
      </c>
      <c r="B18" s="17"/>
      <c r="C18" s="21" t="s">
        <v>8</v>
      </c>
      <c r="D18" s="21" t="s">
        <v>8</v>
      </c>
      <c r="E18" s="28"/>
      <c r="F18" s="3"/>
    </row>
    <row r="19" spans="1:6" x14ac:dyDescent="0.25">
      <c r="A19" s="6" t="s">
        <v>86</v>
      </c>
      <c r="B19" s="17" t="s">
        <v>87</v>
      </c>
      <c r="C19" s="21">
        <v>-1155790</v>
      </c>
      <c r="D19" s="21">
        <v>-1157339.5</v>
      </c>
      <c r="E19" s="50">
        <f>D19/C19</f>
        <v>1.0013406414660102</v>
      </c>
      <c r="F19" s="3"/>
    </row>
    <row r="20" spans="1:6" x14ac:dyDescent="0.25">
      <c r="A20" s="6" t="s">
        <v>88</v>
      </c>
      <c r="B20" s="17" t="s">
        <v>89</v>
      </c>
      <c r="C20" s="21">
        <v>-1155790</v>
      </c>
      <c r="D20" s="21">
        <v>-1157339.5</v>
      </c>
      <c r="E20" s="50">
        <f t="shared" ref="E20:E29" si="0">D20/C20</f>
        <v>1.0013406414660102</v>
      </c>
      <c r="F20" s="3"/>
    </row>
    <row r="21" spans="1:6" x14ac:dyDescent="0.25">
      <c r="A21" s="6" t="s">
        <v>90</v>
      </c>
      <c r="B21" s="17" t="s">
        <v>91</v>
      </c>
      <c r="C21" s="21">
        <v>-1155790</v>
      </c>
      <c r="D21" s="21">
        <v>-1157339.5</v>
      </c>
      <c r="E21" s="50">
        <f t="shared" si="0"/>
        <v>1.0013406414660102</v>
      </c>
      <c r="F21" s="3"/>
    </row>
    <row r="22" spans="1:6" x14ac:dyDescent="0.25">
      <c r="A22" s="6" t="s">
        <v>92</v>
      </c>
      <c r="B22" s="17" t="s">
        <v>93</v>
      </c>
      <c r="C22" s="21">
        <v>-1155790</v>
      </c>
      <c r="D22" s="21">
        <v>-1157339.5</v>
      </c>
      <c r="E22" s="50">
        <f t="shared" si="0"/>
        <v>1.0013406414660102</v>
      </c>
      <c r="F22" s="3"/>
    </row>
    <row r="23" spans="1:6" ht="23.25" x14ac:dyDescent="0.25">
      <c r="A23" s="6" t="s">
        <v>94</v>
      </c>
      <c r="B23" s="17" t="s">
        <v>95</v>
      </c>
      <c r="C23" s="21">
        <v>-1155790</v>
      </c>
      <c r="D23" s="21">
        <v>-1157339.5</v>
      </c>
      <c r="E23" s="50">
        <f t="shared" si="0"/>
        <v>1.0013406414660102</v>
      </c>
      <c r="F23" s="3"/>
    </row>
    <row r="24" spans="1:6" ht="14.1" customHeight="1" x14ac:dyDescent="0.25">
      <c r="A24" s="24" t="s">
        <v>96</v>
      </c>
      <c r="B24" s="17"/>
      <c r="C24" s="21" t="s">
        <v>8</v>
      </c>
      <c r="D24" s="21" t="s">
        <v>8</v>
      </c>
      <c r="E24" s="50"/>
      <c r="F24" s="3"/>
    </row>
    <row r="25" spans="1:6" x14ac:dyDescent="0.25">
      <c r="A25" s="6" t="s">
        <v>97</v>
      </c>
      <c r="B25" s="29" t="s">
        <v>98</v>
      </c>
      <c r="C25" s="21">
        <v>3350980.88</v>
      </c>
      <c r="D25" s="21">
        <v>1256724.1200000001</v>
      </c>
      <c r="E25" s="50">
        <f t="shared" si="0"/>
        <v>0.37503171907086508</v>
      </c>
      <c r="F25" s="3"/>
    </row>
    <row r="26" spans="1:6" x14ac:dyDescent="0.25">
      <c r="A26" s="6" t="s">
        <v>99</v>
      </c>
      <c r="B26" s="29" t="s">
        <v>89</v>
      </c>
      <c r="C26" s="21">
        <v>3350980.88</v>
      </c>
      <c r="D26" s="21">
        <v>1256724.1200000001</v>
      </c>
      <c r="E26" s="50">
        <f t="shared" si="0"/>
        <v>0.37503171907086508</v>
      </c>
      <c r="F26" s="3"/>
    </row>
    <row r="27" spans="1:6" x14ac:dyDescent="0.25">
      <c r="A27" s="6" t="s">
        <v>100</v>
      </c>
      <c r="B27" s="29" t="s">
        <v>101</v>
      </c>
      <c r="C27" s="21">
        <v>3350980.88</v>
      </c>
      <c r="D27" s="21">
        <v>1256724.1200000001</v>
      </c>
      <c r="E27" s="50">
        <f t="shared" si="0"/>
        <v>0.37503171907086508</v>
      </c>
      <c r="F27" s="3"/>
    </row>
    <row r="28" spans="1:6" x14ac:dyDescent="0.25">
      <c r="A28" s="6" t="s">
        <v>102</v>
      </c>
      <c r="B28" s="29" t="s">
        <v>103</v>
      </c>
      <c r="C28" s="21">
        <v>3350980.88</v>
      </c>
      <c r="D28" s="21">
        <v>1256724.1200000001</v>
      </c>
      <c r="E28" s="50">
        <f t="shared" si="0"/>
        <v>0.37503171907086508</v>
      </c>
      <c r="F28" s="3"/>
    </row>
    <row r="29" spans="1:6" ht="23.25" x14ac:dyDescent="0.25">
      <c r="A29" s="6" t="s">
        <v>104</v>
      </c>
      <c r="B29" s="29" t="s">
        <v>105</v>
      </c>
      <c r="C29" s="21">
        <v>3350980.88</v>
      </c>
      <c r="D29" s="21">
        <v>1256724.1200000001</v>
      </c>
      <c r="E29" s="50">
        <f t="shared" si="0"/>
        <v>0.37503171907086508</v>
      </c>
      <c r="F29" s="3"/>
    </row>
    <row r="30" spans="1:6" ht="10.5" customHeight="1" x14ac:dyDescent="0.25">
      <c r="A30" s="30"/>
      <c r="B30" s="31"/>
      <c r="C30" s="32"/>
      <c r="D30" s="33"/>
      <c r="E30" s="33"/>
      <c r="F30" s="3"/>
    </row>
    <row r="31" spans="1:6" ht="12.95" customHeight="1" x14ac:dyDescent="0.25">
      <c r="A31" s="34"/>
      <c r="B31" s="34"/>
      <c r="C31" s="34"/>
      <c r="D31" s="34"/>
      <c r="E31" s="34"/>
      <c r="F31" s="3"/>
    </row>
  </sheetData>
  <mergeCells count="8">
    <mergeCell ref="D1:E1"/>
    <mergeCell ref="D2:E2"/>
    <mergeCell ref="A3:E3"/>
    <mergeCell ref="A5:A9"/>
    <mergeCell ref="B5:B9"/>
    <mergeCell ref="C5:C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3"/>
  <sheetViews>
    <sheetView tabSelected="1" view="pageBreakPreview" zoomScaleSheetLayoutView="100" workbookViewId="0">
      <selection activeCell="K9" sqref="K9"/>
    </sheetView>
  </sheetViews>
  <sheetFormatPr defaultColWidth="9.140625" defaultRowHeight="15" x14ac:dyDescent="0.25"/>
  <cols>
    <col min="1" max="1" width="55.28515625" style="1" customWidth="1"/>
    <col min="2" max="2" width="10.7109375" style="1" customWidth="1"/>
    <col min="3" max="3" width="8.42578125" style="35" customWidth="1"/>
    <col min="4" max="4" width="8.42578125" style="1" customWidth="1"/>
    <col min="5" max="5" width="11" style="1" customWidth="1"/>
    <col min="6" max="6" width="7.7109375" style="1" customWidth="1"/>
    <col min="7" max="7" width="11.140625" style="1" customWidth="1"/>
    <col min="8" max="8" width="10.7109375" style="1" customWidth="1"/>
    <col min="9" max="9" width="14.5703125" style="1" customWidth="1"/>
    <col min="10" max="16384" width="9.140625" style="1"/>
  </cols>
  <sheetData>
    <row r="1" spans="1:9" x14ac:dyDescent="0.25">
      <c r="H1" s="80" t="s">
        <v>153</v>
      </c>
      <c r="I1" s="80"/>
    </row>
    <row r="2" spans="1:9" ht="14.1" customHeight="1" x14ac:dyDescent="0.25">
      <c r="A2" s="56"/>
      <c r="B2" s="56"/>
      <c r="C2" s="56"/>
      <c r="D2" s="57"/>
      <c r="E2" s="57"/>
      <c r="F2" s="57"/>
      <c r="G2" s="100" t="s">
        <v>154</v>
      </c>
      <c r="H2" s="100"/>
      <c r="I2" s="100"/>
    </row>
    <row r="3" spans="1:9" ht="44.25" customHeight="1" x14ac:dyDescent="0.25">
      <c r="A3" s="99" t="s">
        <v>138</v>
      </c>
      <c r="B3" s="99"/>
      <c r="C3" s="99"/>
      <c r="D3" s="99"/>
      <c r="E3" s="99"/>
      <c r="F3" s="99"/>
      <c r="G3" s="99"/>
      <c r="H3" s="99"/>
      <c r="I3" s="99"/>
    </row>
    <row r="4" spans="1:9" ht="12" customHeight="1" x14ac:dyDescent="0.25">
      <c r="A4" s="81" t="s">
        <v>0</v>
      </c>
      <c r="B4" s="96" t="s">
        <v>133</v>
      </c>
      <c r="C4" s="81" t="s">
        <v>112</v>
      </c>
      <c r="D4" s="81" t="s">
        <v>113</v>
      </c>
      <c r="E4" s="81" t="s">
        <v>114</v>
      </c>
      <c r="F4" s="82" t="s">
        <v>115</v>
      </c>
      <c r="G4" s="85" t="s">
        <v>142</v>
      </c>
      <c r="H4" s="83" t="s">
        <v>141</v>
      </c>
      <c r="I4" s="83" t="s">
        <v>116</v>
      </c>
    </row>
    <row r="5" spans="1:9" ht="36" customHeight="1" x14ac:dyDescent="0.25">
      <c r="A5" s="84"/>
      <c r="B5" s="97"/>
      <c r="C5" s="81"/>
      <c r="D5" s="84"/>
      <c r="E5" s="84"/>
      <c r="F5" s="82"/>
      <c r="G5" s="86"/>
      <c r="H5" s="83"/>
      <c r="I5" s="83"/>
    </row>
    <row r="6" spans="1:9" ht="13.5" customHeight="1" x14ac:dyDescent="0.25">
      <c r="A6" s="84"/>
      <c r="B6" s="98"/>
      <c r="C6" s="81"/>
      <c r="D6" s="84"/>
      <c r="E6" s="84"/>
      <c r="F6" s="82"/>
      <c r="G6" s="86"/>
      <c r="H6" s="83"/>
      <c r="I6" s="83"/>
    </row>
    <row r="7" spans="1:9" ht="16.5" customHeight="1" x14ac:dyDescent="0.25">
      <c r="A7" s="38" t="s">
        <v>62</v>
      </c>
      <c r="B7" s="55">
        <v>400</v>
      </c>
      <c r="C7" s="45"/>
      <c r="D7" s="39"/>
      <c r="E7" s="40" t="s">
        <v>2</v>
      </c>
      <c r="F7" s="40"/>
      <c r="G7" s="53">
        <f>G8+G19+G22+G28+G44+G49</f>
        <v>3350980.8800000004</v>
      </c>
      <c r="H7" s="53">
        <f>H8+H19+H22+H28+H44+H49</f>
        <v>1256724.1200000001</v>
      </c>
      <c r="I7" s="54">
        <f>H7/G7</f>
        <v>0.37503171907086502</v>
      </c>
    </row>
    <row r="8" spans="1:9" ht="16.5" customHeight="1" x14ac:dyDescent="0.25">
      <c r="A8" s="38" t="s">
        <v>144</v>
      </c>
      <c r="B8" s="49">
        <v>400</v>
      </c>
      <c r="C8" s="46" t="s">
        <v>118</v>
      </c>
      <c r="D8" s="42" t="s">
        <v>117</v>
      </c>
      <c r="E8" s="40"/>
      <c r="F8" s="40"/>
      <c r="G8" s="53">
        <f>G9+G14</f>
        <v>484815.23</v>
      </c>
      <c r="H8" s="53">
        <f>H9+H14</f>
        <v>484815.23</v>
      </c>
      <c r="I8" s="54"/>
    </row>
    <row r="9" spans="1:9" ht="57" x14ac:dyDescent="0.25">
      <c r="A9" s="41" t="s">
        <v>63</v>
      </c>
      <c r="B9" s="49">
        <v>400</v>
      </c>
      <c r="C9" s="46" t="s">
        <v>118</v>
      </c>
      <c r="D9" s="42" t="s">
        <v>117</v>
      </c>
      <c r="E9" s="43"/>
      <c r="F9" s="43" t="s">
        <v>119</v>
      </c>
      <c r="G9" s="44">
        <f>G10</f>
        <v>454345.56</v>
      </c>
      <c r="H9" s="44">
        <f>H10</f>
        <v>454345.56</v>
      </c>
      <c r="I9" s="48">
        <f t="shared" ref="I9:I52" si="0">H9/G9</f>
        <v>1</v>
      </c>
    </row>
    <row r="10" spans="1:9" ht="45.75" x14ac:dyDescent="0.25">
      <c r="A10" s="41" t="s">
        <v>64</v>
      </c>
      <c r="B10" s="49">
        <v>400</v>
      </c>
      <c r="C10" s="46" t="s">
        <v>118</v>
      </c>
      <c r="D10" s="42" t="s">
        <v>117</v>
      </c>
      <c r="E10" s="43" t="s">
        <v>120</v>
      </c>
      <c r="F10" s="43"/>
      <c r="G10" s="44">
        <f>G11</f>
        <v>454345.56</v>
      </c>
      <c r="H10" s="44">
        <f>H11</f>
        <v>454345.56</v>
      </c>
      <c r="I10" s="48">
        <f t="shared" si="0"/>
        <v>1</v>
      </c>
    </row>
    <row r="11" spans="1:9" ht="23.25" x14ac:dyDescent="0.25">
      <c r="A11" s="41" t="s">
        <v>65</v>
      </c>
      <c r="B11" s="49">
        <v>400</v>
      </c>
      <c r="C11" s="46" t="s">
        <v>118</v>
      </c>
      <c r="D11" s="42" t="s">
        <v>117</v>
      </c>
      <c r="E11" s="43" t="s">
        <v>120</v>
      </c>
      <c r="F11" s="43"/>
      <c r="G11" s="44">
        <f>G12+G13</f>
        <v>454345.56</v>
      </c>
      <c r="H11" s="44">
        <f>H12+H13</f>
        <v>454345.56</v>
      </c>
      <c r="I11" s="48">
        <f t="shared" si="0"/>
        <v>1</v>
      </c>
    </row>
    <row r="12" spans="1:9" x14ac:dyDescent="0.25">
      <c r="A12" s="41" t="s">
        <v>66</v>
      </c>
      <c r="B12" s="49">
        <v>400</v>
      </c>
      <c r="C12" s="46" t="s">
        <v>118</v>
      </c>
      <c r="D12" s="42" t="s">
        <v>117</v>
      </c>
      <c r="E12" s="43" t="s">
        <v>120</v>
      </c>
      <c r="F12" s="43"/>
      <c r="G12" s="44">
        <v>433968.69</v>
      </c>
      <c r="H12" s="44">
        <v>433968.69</v>
      </c>
      <c r="I12" s="52">
        <f t="shared" si="0"/>
        <v>1</v>
      </c>
    </row>
    <row r="13" spans="1:9" ht="34.5" x14ac:dyDescent="0.25">
      <c r="A13" s="41" t="s">
        <v>67</v>
      </c>
      <c r="B13" s="49">
        <v>400</v>
      </c>
      <c r="C13" s="46" t="s">
        <v>118</v>
      </c>
      <c r="D13" s="42" t="s">
        <v>117</v>
      </c>
      <c r="E13" s="43" t="s">
        <v>120</v>
      </c>
      <c r="F13" s="43"/>
      <c r="G13" s="44">
        <v>20376.87</v>
      </c>
      <c r="H13" s="44">
        <v>20376.87</v>
      </c>
      <c r="I13" s="52">
        <f t="shared" si="0"/>
        <v>1</v>
      </c>
    </row>
    <row r="14" spans="1:9" ht="57" x14ac:dyDescent="0.25">
      <c r="A14" s="41" t="s">
        <v>143</v>
      </c>
      <c r="B14" s="49">
        <v>400</v>
      </c>
      <c r="C14" s="46" t="s">
        <v>118</v>
      </c>
      <c r="D14" s="42" t="s">
        <v>117</v>
      </c>
      <c r="E14" s="43" t="s">
        <v>145</v>
      </c>
      <c r="F14" s="43" t="s">
        <v>119</v>
      </c>
      <c r="G14" s="44">
        <f>G15</f>
        <v>30469.670000000002</v>
      </c>
      <c r="H14" s="44">
        <f>H15</f>
        <v>30469.670000000002</v>
      </c>
      <c r="I14" s="52">
        <f t="shared" si="0"/>
        <v>1</v>
      </c>
    </row>
    <row r="15" spans="1:9" ht="45.75" x14ac:dyDescent="0.25">
      <c r="A15" s="41" t="s">
        <v>64</v>
      </c>
      <c r="B15" s="49">
        <v>400</v>
      </c>
      <c r="C15" s="46" t="s">
        <v>118</v>
      </c>
      <c r="D15" s="42" t="s">
        <v>117</v>
      </c>
      <c r="E15" s="43" t="s">
        <v>145</v>
      </c>
      <c r="F15" s="43"/>
      <c r="G15" s="44">
        <f>G16</f>
        <v>30469.670000000002</v>
      </c>
      <c r="H15" s="44">
        <f>H16</f>
        <v>30469.670000000002</v>
      </c>
      <c r="I15" s="52">
        <f t="shared" si="0"/>
        <v>1</v>
      </c>
    </row>
    <row r="16" spans="1:9" ht="23.25" x14ac:dyDescent="0.25">
      <c r="A16" s="41" t="s">
        <v>65</v>
      </c>
      <c r="B16" s="49">
        <v>400</v>
      </c>
      <c r="C16" s="46" t="s">
        <v>118</v>
      </c>
      <c r="D16" s="42" t="s">
        <v>117</v>
      </c>
      <c r="E16" s="43" t="s">
        <v>145</v>
      </c>
      <c r="F16" s="43"/>
      <c r="G16" s="44">
        <f>G17+G18</f>
        <v>30469.670000000002</v>
      </c>
      <c r="H16" s="44">
        <f>H17+H18</f>
        <v>30469.670000000002</v>
      </c>
      <c r="I16" s="52">
        <f t="shared" si="0"/>
        <v>1</v>
      </c>
    </row>
    <row r="17" spans="1:14" x14ac:dyDescent="0.25">
      <c r="A17" s="41" t="s">
        <v>66</v>
      </c>
      <c r="B17" s="49">
        <v>400</v>
      </c>
      <c r="C17" s="46" t="s">
        <v>118</v>
      </c>
      <c r="D17" s="42" t="s">
        <v>117</v>
      </c>
      <c r="E17" s="43" t="s">
        <v>145</v>
      </c>
      <c r="F17" s="43"/>
      <c r="G17" s="44">
        <v>23402.2</v>
      </c>
      <c r="H17" s="44">
        <v>23402.2</v>
      </c>
      <c r="I17" s="52">
        <f t="shared" si="0"/>
        <v>1</v>
      </c>
    </row>
    <row r="18" spans="1:14" ht="34.5" x14ac:dyDescent="0.25">
      <c r="A18" s="41" t="s">
        <v>67</v>
      </c>
      <c r="B18" s="49">
        <v>400</v>
      </c>
      <c r="C18" s="46" t="s">
        <v>118</v>
      </c>
      <c r="D18" s="42" t="s">
        <v>117</v>
      </c>
      <c r="E18" s="43" t="s">
        <v>145</v>
      </c>
      <c r="F18" s="43"/>
      <c r="G18" s="44">
        <v>7067.47</v>
      </c>
      <c r="H18" s="44">
        <v>7067.47</v>
      </c>
      <c r="I18" s="52">
        <f t="shared" si="0"/>
        <v>1</v>
      </c>
    </row>
    <row r="19" spans="1:14" ht="57" x14ac:dyDescent="0.25">
      <c r="A19" s="41" t="s">
        <v>68</v>
      </c>
      <c r="B19" s="49">
        <v>400</v>
      </c>
      <c r="C19" s="46" t="s">
        <v>118</v>
      </c>
      <c r="D19" s="42" t="s">
        <v>121</v>
      </c>
      <c r="E19" s="43"/>
      <c r="F19" s="43" t="s">
        <v>122</v>
      </c>
      <c r="G19" s="44">
        <f>G20</f>
        <v>3020</v>
      </c>
      <c r="H19" s="44">
        <f>H20</f>
        <v>0</v>
      </c>
      <c r="I19" s="52">
        <f t="shared" si="0"/>
        <v>0</v>
      </c>
    </row>
    <row r="20" spans="1:14" x14ac:dyDescent="0.25">
      <c r="A20" s="41" t="s">
        <v>69</v>
      </c>
      <c r="B20" s="49">
        <v>400</v>
      </c>
      <c r="C20" s="46" t="s">
        <v>118</v>
      </c>
      <c r="D20" s="42" t="s">
        <v>121</v>
      </c>
      <c r="E20" s="43" t="s">
        <v>123</v>
      </c>
      <c r="F20" s="43"/>
      <c r="G20" s="44">
        <f>G21</f>
        <v>3020</v>
      </c>
      <c r="H20" s="44">
        <f>H21</f>
        <v>0</v>
      </c>
      <c r="I20" s="52">
        <f t="shared" si="0"/>
        <v>0</v>
      </c>
    </row>
    <row r="21" spans="1:14" x14ac:dyDescent="0.25">
      <c r="A21" s="41" t="s">
        <v>56</v>
      </c>
      <c r="B21" s="49">
        <v>400</v>
      </c>
      <c r="C21" s="46" t="s">
        <v>118</v>
      </c>
      <c r="D21" s="42" t="s">
        <v>121</v>
      </c>
      <c r="E21" s="43" t="s">
        <v>123</v>
      </c>
      <c r="F21" s="43"/>
      <c r="G21" s="51">
        <v>3020</v>
      </c>
      <c r="H21" s="44">
        <v>0</v>
      </c>
      <c r="I21" s="52">
        <f t="shared" si="0"/>
        <v>0</v>
      </c>
    </row>
    <row r="22" spans="1:14" x14ac:dyDescent="0.25">
      <c r="A22" s="41" t="s">
        <v>56</v>
      </c>
      <c r="B22" s="49">
        <v>400</v>
      </c>
      <c r="C22" s="46" t="s">
        <v>118</v>
      </c>
      <c r="D22" s="42" t="s">
        <v>147</v>
      </c>
      <c r="E22" s="43"/>
      <c r="F22" s="43" t="s">
        <v>125</v>
      </c>
      <c r="G22" s="51">
        <f>G23</f>
        <v>30000</v>
      </c>
      <c r="H22" s="51">
        <f>H23</f>
        <v>30000</v>
      </c>
      <c r="I22" s="52">
        <f t="shared" si="0"/>
        <v>1</v>
      </c>
    </row>
    <row r="23" spans="1:14" ht="15" customHeight="1" x14ac:dyDescent="0.25">
      <c r="A23" s="41" t="s">
        <v>71</v>
      </c>
      <c r="B23" s="49">
        <v>400</v>
      </c>
      <c r="C23" s="46" t="s">
        <v>118</v>
      </c>
      <c r="D23" s="42" t="s">
        <v>147</v>
      </c>
      <c r="E23" s="43" t="s">
        <v>148</v>
      </c>
      <c r="F23" s="43"/>
      <c r="G23" s="51">
        <f>G24</f>
        <v>30000</v>
      </c>
      <c r="H23" s="51">
        <f>H24</f>
        <v>30000</v>
      </c>
      <c r="I23" s="52">
        <f t="shared" si="0"/>
        <v>1</v>
      </c>
      <c r="K23" s="70"/>
      <c r="L23" s="70"/>
      <c r="M23" s="70"/>
      <c r="N23" s="70"/>
    </row>
    <row r="24" spans="1:14" x14ac:dyDescent="0.25">
      <c r="A24" s="41" t="s">
        <v>146</v>
      </c>
      <c r="B24" s="49">
        <v>400</v>
      </c>
      <c r="C24" s="46" t="s">
        <v>118</v>
      </c>
      <c r="D24" s="42" t="s">
        <v>147</v>
      </c>
      <c r="E24" s="43" t="s">
        <v>148</v>
      </c>
      <c r="F24" s="43"/>
      <c r="G24" s="44">
        <v>30000</v>
      </c>
      <c r="H24" s="44">
        <v>30000</v>
      </c>
      <c r="I24" s="52">
        <f t="shared" si="0"/>
        <v>1</v>
      </c>
      <c r="K24" s="70"/>
      <c r="L24" s="70"/>
      <c r="M24" s="70"/>
      <c r="N24" s="70"/>
    </row>
    <row r="25" spans="1:14" ht="57" hidden="1" x14ac:dyDescent="0.25">
      <c r="A25" s="41" t="s">
        <v>70</v>
      </c>
      <c r="B25" s="49">
        <v>400</v>
      </c>
      <c r="C25" s="46" t="s">
        <v>118</v>
      </c>
      <c r="D25" s="42" t="s">
        <v>124</v>
      </c>
      <c r="E25" s="43"/>
      <c r="F25" s="43" t="s">
        <v>125</v>
      </c>
      <c r="G25" s="44">
        <f>G26</f>
        <v>0</v>
      </c>
      <c r="H25" s="44">
        <f>H26</f>
        <v>0</v>
      </c>
      <c r="I25" s="52" t="e">
        <f t="shared" si="0"/>
        <v>#DIV/0!</v>
      </c>
      <c r="K25" s="70"/>
      <c r="L25" s="71"/>
      <c r="M25" s="70"/>
      <c r="N25" s="70"/>
    </row>
    <row r="26" spans="1:14" hidden="1" x14ac:dyDescent="0.25">
      <c r="A26" s="41" t="s">
        <v>71</v>
      </c>
      <c r="B26" s="49">
        <v>400</v>
      </c>
      <c r="C26" s="46" t="s">
        <v>118</v>
      </c>
      <c r="D26" s="42" t="s">
        <v>124</v>
      </c>
      <c r="E26" s="43" t="s">
        <v>126</v>
      </c>
      <c r="F26" s="43"/>
      <c r="G26" s="44">
        <f>G27</f>
        <v>0</v>
      </c>
      <c r="H26" s="44">
        <f>H27</f>
        <v>0</v>
      </c>
      <c r="I26" s="52" t="e">
        <f t="shared" si="0"/>
        <v>#DIV/0!</v>
      </c>
      <c r="K26" s="70"/>
      <c r="L26" s="71"/>
      <c r="M26" s="70"/>
      <c r="N26" s="70"/>
    </row>
    <row r="27" spans="1:14" hidden="1" x14ac:dyDescent="0.25">
      <c r="A27" s="41" t="s">
        <v>72</v>
      </c>
      <c r="B27" s="49">
        <v>400</v>
      </c>
      <c r="C27" s="46" t="s">
        <v>118</v>
      </c>
      <c r="D27" s="42" t="s">
        <v>124</v>
      </c>
      <c r="E27" s="43" t="s">
        <v>126</v>
      </c>
      <c r="F27" s="43"/>
      <c r="G27" s="51">
        <v>0</v>
      </c>
      <c r="H27" s="44">
        <v>0</v>
      </c>
      <c r="I27" s="52" t="e">
        <f t="shared" si="0"/>
        <v>#DIV/0!</v>
      </c>
      <c r="K27" s="70"/>
      <c r="L27" s="71"/>
      <c r="M27" s="70"/>
      <c r="N27" s="70"/>
    </row>
    <row r="28" spans="1:14" ht="59.25" customHeight="1" x14ac:dyDescent="0.25">
      <c r="A28" s="69" t="s">
        <v>63</v>
      </c>
      <c r="B28" s="49">
        <v>400</v>
      </c>
      <c r="C28" s="46" t="s">
        <v>118</v>
      </c>
      <c r="D28" s="42" t="s">
        <v>127</v>
      </c>
      <c r="E28" s="43"/>
      <c r="F28" s="43"/>
      <c r="G28" s="44">
        <f>G29+G33+G36+G39</f>
        <v>2696045.6500000004</v>
      </c>
      <c r="H28" s="44">
        <f>H29+H33+H36+H39</f>
        <v>604808.89000000013</v>
      </c>
      <c r="I28" s="52">
        <f t="shared" si="0"/>
        <v>0.22433184319412397</v>
      </c>
      <c r="K28" s="70"/>
      <c r="L28" s="70"/>
      <c r="M28" s="70"/>
      <c r="N28" s="70"/>
    </row>
    <row r="29" spans="1:14" ht="45.75" x14ac:dyDescent="0.25">
      <c r="A29" s="41" t="s">
        <v>64</v>
      </c>
      <c r="B29" s="49">
        <v>400</v>
      </c>
      <c r="C29" s="46" t="s">
        <v>118</v>
      </c>
      <c r="D29" s="42" t="s">
        <v>127</v>
      </c>
      <c r="E29" s="43" t="s">
        <v>120</v>
      </c>
      <c r="F29" s="43" t="s">
        <v>119</v>
      </c>
      <c r="G29" s="44">
        <f>G30</f>
        <v>590688.72000000009</v>
      </c>
      <c r="H29" s="44">
        <f>H30</f>
        <v>590688.72000000009</v>
      </c>
      <c r="I29" s="52">
        <f t="shared" si="0"/>
        <v>1</v>
      </c>
    </row>
    <row r="30" spans="1:14" ht="23.25" x14ac:dyDescent="0.25">
      <c r="A30" s="41" t="s">
        <v>65</v>
      </c>
      <c r="B30" s="49">
        <v>400</v>
      </c>
      <c r="C30" s="46" t="s">
        <v>118</v>
      </c>
      <c r="D30" s="42" t="s">
        <v>127</v>
      </c>
      <c r="E30" s="43" t="s">
        <v>120</v>
      </c>
      <c r="F30" s="43"/>
      <c r="G30" s="44">
        <f>G31+G32</f>
        <v>590688.72000000009</v>
      </c>
      <c r="H30" s="44">
        <f>H31+H32</f>
        <v>590688.72000000009</v>
      </c>
      <c r="I30" s="52">
        <f t="shared" si="0"/>
        <v>1</v>
      </c>
    </row>
    <row r="31" spans="1:14" x14ac:dyDescent="0.25">
      <c r="A31" s="41" t="s">
        <v>66</v>
      </c>
      <c r="B31" s="49">
        <v>400</v>
      </c>
      <c r="C31" s="46" t="s">
        <v>118</v>
      </c>
      <c r="D31" s="42" t="s">
        <v>127</v>
      </c>
      <c r="E31" s="43" t="s">
        <v>120</v>
      </c>
      <c r="F31" s="43"/>
      <c r="G31" s="44">
        <v>537282.67000000004</v>
      </c>
      <c r="H31" s="44">
        <v>537282.67000000004</v>
      </c>
      <c r="I31" s="52">
        <f t="shared" si="0"/>
        <v>1</v>
      </c>
    </row>
    <row r="32" spans="1:14" ht="34.5" x14ac:dyDescent="0.25">
      <c r="A32" s="41" t="s">
        <v>67</v>
      </c>
      <c r="B32" s="49">
        <v>400</v>
      </c>
      <c r="C32" s="46" t="s">
        <v>118</v>
      </c>
      <c r="D32" s="42" t="s">
        <v>127</v>
      </c>
      <c r="E32" s="43" t="s">
        <v>120</v>
      </c>
      <c r="F32" s="43"/>
      <c r="G32" s="44">
        <v>53406.05</v>
      </c>
      <c r="H32" s="44">
        <v>53406.05</v>
      </c>
      <c r="I32" s="52">
        <f t="shared" si="0"/>
        <v>1</v>
      </c>
    </row>
    <row r="33" spans="1:9" x14ac:dyDescent="0.25">
      <c r="A33" s="41" t="s">
        <v>71</v>
      </c>
      <c r="B33" s="49">
        <v>400</v>
      </c>
      <c r="C33" s="46" t="s">
        <v>118</v>
      </c>
      <c r="D33" s="42" t="s">
        <v>127</v>
      </c>
      <c r="E33" s="43"/>
      <c r="F33" s="43" t="s">
        <v>125</v>
      </c>
      <c r="G33" s="44">
        <f>G34</f>
        <v>842.03</v>
      </c>
      <c r="H33" s="44">
        <f>H34</f>
        <v>842.03</v>
      </c>
      <c r="I33" s="52">
        <f t="shared" si="0"/>
        <v>1</v>
      </c>
    </row>
    <row r="34" spans="1:9" x14ac:dyDescent="0.25">
      <c r="A34" s="41" t="s">
        <v>73</v>
      </c>
      <c r="B34" s="49">
        <v>400</v>
      </c>
      <c r="C34" s="46" t="s">
        <v>118</v>
      </c>
      <c r="D34" s="42" t="s">
        <v>127</v>
      </c>
      <c r="E34" s="43" t="s">
        <v>120</v>
      </c>
      <c r="F34" s="43"/>
      <c r="G34" s="44">
        <f>G35</f>
        <v>842.03</v>
      </c>
      <c r="H34" s="44">
        <f>H35</f>
        <v>842.03</v>
      </c>
      <c r="I34" s="52">
        <f t="shared" si="0"/>
        <v>1</v>
      </c>
    </row>
    <row r="35" spans="1:9" x14ac:dyDescent="0.25">
      <c r="A35" s="41" t="s">
        <v>74</v>
      </c>
      <c r="B35" s="49">
        <v>400</v>
      </c>
      <c r="C35" s="46" t="s">
        <v>118</v>
      </c>
      <c r="D35" s="42" t="s">
        <v>127</v>
      </c>
      <c r="E35" s="43" t="s">
        <v>120</v>
      </c>
      <c r="F35" s="43"/>
      <c r="G35" s="44">
        <v>842.03</v>
      </c>
      <c r="H35" s="44">
        <v>842.03</v>
      </c>
      <c r="I35" s="52">
        <f t="shared" si="0"/>
        <v>1</v>
      </c>
    </row>
    <row r="36" spans="1:9" ht="68.25" x14ac:dyDescent="0.25">
      <c r="A36" s="41" t="s">
        <v>75</v>
      </c>
      <c r="B36" s="49">
        <v>400</v>
      </c>
      <c r="C36" s="46" t="s">
        <v>118</v>
      </c>
      <c r="D36" s="42" t="s">
        <v>127</v>
      </c>
      <c r="E36" s="43" t="s">
        <v>128</v>
      </c>
      <c r="F36" s="43" t="s">
        <v>122</v>
      </c>
      <c r="G36" s="44">
        <f>G37</f>
        <v>2091236.76</v>
      </c>
      <c r="H36" s="44">
        <f>H37</f>
        <v>0</v>
      </c>
      <c r="I36" s="52">
        <f t="shared" si="0"/>
        <v>0</v>
      </c>
    </row>
    <row r="37" spans="1:9" x14ac:dyDescent="0.25">
      <c r="A37" s="41" t="s">
        <v>69</v>
      </c>
      <c r="B37" s="49">
        <v>400</v>
      </c>
      <c r="C37" s="46" t="s">
        <v>118</v>
      </c>
      <c r="D37" s="42" t="s">
        <v>127</v>
      </c>
      <c r="E37" s="43" t="s">
        <v>128</v>
      </c>
      <c r="F37" s="43"/>
      <c r="G37" s="44">
        <f>G38</f>
        <v>2091236.76</v>
      </c>
      <c r="H37" s="44">
        <f>H38</f>
        <v>0</v>
      </c>
      <c r="I37" s="52">
        <f t="shared" si="0"/>
        <v>0</v>
      </c>
    </row>
    <row r="38" spans="1:9" x14ac:dyDescent="0.25">
      <c r="A38" s="41" t="s">
        <v>56</v>
      </c>
      <c r="B38" s="49">
        <v>400</v>
      </c>
      <c r="C38" s="46" t="s">
        <v>118</v>
      </c>
      <c r="D38" s="42" t="s">
        <v>127</v>
      </c>
      <c r="E38" s="43" t="s">
        <v>128</v>
      </c>
      <c r="F38" s="43"/>
      <c r="G38" s="44">
        <v>2091236.76</v>
      </c>
      <c r="H38" s="51">
        <v>0</v>
      </c>
      <c r="I38" s="52">
        <f t="shared" si="0"/>
        <v>0</v>
      </c>
    </row>
    <row r="39" spans="1:9" ht="57" x14ac:dyDescent="0.25">
      <c r="A39" s="41" t="s">
        <v>143</v>
      </c>
      <c r="B39" s="49">
        <v>400</v>
      </c>
      <c r="C39" s="46" t="s">
        <v>118</v>
      </c>
      <c r="D39" s="42" t="s">
        <v>127</v>
      </c>
      <c r="E39" s="43"/>
      <c r="F39" s="43" t="s">
        <v>119</v>
      </c>
      <c r="G39" s="51">
        <f>G40</f>
        <v>13278.14</v>
      </c>
      <c r="H39" s="51">
        <f>H40</f>
        <v>13278.14</v>
      </c>
      <c r="I39" s="52">
        <f t="shared" si="0"/>
        <v>1</v>
      </c>
    </row>
    <row r="40" spans="1:9" ht="45.75" x14ac:dyDescent="0.25">
      <c r="A40" s="41" t="s">
        <v>64</v>
      </c>
      <c r="B40" s="49">
        <v>400</v>
      </c>
      <c r="C40" s="46" t="s">
        <v>118</v>
      </c>
      <c r="D40" s="42" t="s">
        <v>127</v>
      </c>
      <c r="E40" s="43" t="s">
        <v>149</v>
      </c>
      <c r="F40" s="43"/>
      <c r="G40" s="51">
        <f>G41</f>
        <v>13278.14</v>
      </c>
      <c r="H40" s="51">
        <f>H41</f>
        <v>13278.14</v>
      </c>
      <c r="I40" s="52">
        <f t="shared" si="0"/>
        <v>1</v>
      </c>
    </row>
    <row r="41" spans="1:9" ht="23.25" x14ac:dyDescent="0.25">
      <c r="A41" s="41" t="s">
        <v>65</v>
      </c>
      <c r="B41" s="49">
        <v>400</v>
      </c>
      <c r="C41" s="46" t="s">
        <v>118</v>
      </c>
      <c r="D41" s="42" t="s">
        <v>127</v>
      </c>
      <c r="E41" s="43" t="s">
        <v>149</v>
      </c>
      <c r="F41" s="43"/>
      <c r="G41" s="51">
        <f>G42+G43</f>
        <v>13278.14</v>
      </c>
      <c r="H41" s="51">
        <f>H42+H43</f>
        <v>13278.14</v>
      </c>
      <c r="I41" s="52">
        <f t="shared" si="0"/>
        <v>1</v>
      </c>
    </row>
    <row r="42" spans="1:9" x14ac:dyDescent="0.25">
      <c r="A42" s="41" t="s">
        <v>66</v>
      </c>
      <c r="B42" s="49">
        <v>400</v>
      </c>
      <c r="C42" s="46" t="s">
        <v>118</v>
      </c>
      <c r="D42" s="42" t="s">
        <v>127</v>
      </c>
      <c r="E42" s="43" t="s">
        <v>149</v>
      </c>
      <c r="F42" s="43"/>
      <c r="G42" s="44">
        <v>10198.26</v>
      </c>
      <c r="H42" s="44">
        <v>10198.26</v>
      </c>
      <c r="I42" s="52">
        <f t="shared" si="0"/>
        <v>1</v>
      </c>
    </row>
    <row r="43" spans="1:9" ht="34.5" x14ac:dyDescent="0.25">
      <c r="A43" s="41" t="s">
        <v>67</v>
      </c>
      <c r="B43" s="49">
        <v>400</v>
      </c>
      <c r="C43" s="46" t="s">
        <v>118</v>
      </c>
      <c r="D43" s="42" t="s">
        <v>127</v>
      </c>
      <c r="E43" s="43" t="s">
        <v>149</v>
      </c>
      <c r="F43" s="43"/>
      <c r="G43" s="44">
        <v>3079.88</v>
      </c>
      <c r="H43" s="44">
        <v>3079.88</v>
      </c>
      <c r="I43" s="52">
        <f t="shared" si="0"/>
        <v>1</v>
      </c>
    </row>
    <row r="44" spans="1:9" ht="34.5" x14ac:dyDescent="0.25">
      <c r="A44" s="41" t="s">
        <v>76</v>
      </c>
      <c r="B44" s="49">
        <v>400</v>
      </c>
      <c r="C44" s="46" t="s">
        <v>117</v>
      </c>
      <c r="D44" s="42" t="s">
        <v>129</v>
      </c>
      <c r="E44" s="43"/>
      <c r="F44" s="43" t="s">
        <v>119</v>
      </c>
      <c r="G44" s="44">
        <f>G45</f>
        <v>137100</v>
      </c>
      <c r="H44" s="44">
        <f>H45</f>
        <v>137100</v>
      </c>
      <c r="I44" s="52">
        <f t="shared" si="0"/>
        <v>1</v>
      </c>
    </row>
    <row r="45" spans="1:9" ht="45.75" x14ac:dyDescent="0.25">
      <c r="A45" s="41" t="s">
        <v>64</v>
      </c>
      <c r="B45" s="49">
        <v>400</v>
      </c>
      <c r="C45" s="46" t="s">
        <v>117</v>
      </c>
      <c r="D45" s="42" t="s">
        <v>129</v>
      </c>
      <c r="E45" s="43" t="s">
        <v>130</v>
      </c>
      <c r="F45" s="43"/>
      <c r="G45" s="44">
        <f>G46</f>
        <v>137100</v>
      </c>
      <c r="H45" s="44">
        <f>H46</f>
        <v>137100</v>
      </c>
      <c r="I45" s="52">
        <f t="shared" si="0"/>
        <v>1</v>
      </c>
    </row>
    <row r="46" spans="1:9" ht="23.25" x14ac:dyDescent="0.25">
      <c r="A46" s="41" t="s">
        <v>65</v>
      </c>
      <c r="B46" s="49">
        <v>400</v>
      </c>
      <c r="C46" s="46" t="s">
        <v>117</v>
      </c>
      <c r="D46" s="42" t="s">
        <v>129</v>
      </c>
      <c r="E46" s="43" t="s">
        <v>130</v>
      </c>
      <c r="F46" s="43"/>
      <c r="G46" s="44">
        <f>G47+G48</f>
        <v>137100</v>
      </c>
      <c r="H46" s="44">
        <f>H47+H48</f>
        <v>137100</v>
      </c>
      <c r="I46" s="52">
        <f t="shared" si="0"/>
        <v>1</v>
      </c>
    </row>
    <row r="47" spans="1:9" x14ac:dyDescent="0.25">
      <c r="A47" s="41" t="s">
        <v>66</v>
      </c>
      <c r="B47" s="49">
        <v>400</v>
      </c>
      <c r="C47" s="46" t="s">
        <v>117</v>
      </c>
      <c r="D47" s="42" t="s">
        <v>129</v>
      </c>
      <c r="E47" s="43" t="s">
        <v>130</v>
      </c>
      <c r="F47" s="43"/>
      <c r="G47" s="44">
        <v>105317.44</v>
      </c>
      <c r="H47" s="44">
        <v>105317.44</v>
      </c>
      <c r="I47" s="52">
        <f t="shared" si="0"/>
        <v>1</v>
      </c>
    </row>
    <row r="48" spans="1:9" ht="34.5" x14ac:dyDescent="0.25">
      <c r="A48" s="41" t="s">
        <v>67</v>
      </c>
      <c r="B48" s="49">
        <v>400</v>
      </c>
      <c r="C48" s="46" t="s">
        <v>117</v>
      </c>
      <c r="D48" s="42" t="s">
        <v>129</v>
      </c>
      <c r="E48" s="43" t="s">
        <v>130</v>
      </c>
      <c r="F48" s="43"/>
      <c r="G48" s="44">
        <v>31782.560000000001</v>
      </c>
      <c r="H48" s="44">
        <v>31782.560000000001</v>
      </c>
      <c r="I48" s="52">
        <f t="shared" si="0"/>
        <v>1</v>
      </c>
    </row>
    <row r="49" spans="1:9" ht="23.25" hidden="1" x14ac:dyDescent="0.25">
      <c r="A49" s="41" t="s">
        <v>77</v>
      </c>
      <c r="B49" s="49">
        <v>400</v>
      </c>
      <c r="C49" s="46" t="s">
        <v>131</v>
      </c>
      <c r="D49" s="42" t="s">
        <v>129</v>
      </c>
      <c r="E49" s="43"/>
      <c r="F49" s="43" t="s">
        <v>119</v>
      </c>
      <c r="G49" s="44">
        <f t="shared" ref="G49:H51" si="1">G50</f>
        <v>0</v>
      </c>
      <c r="H49" s="44">
        <f t="shared" si="1"/>
        <v>0</v>
      </c>
      <c r="I49" s="52" t="e">
        <f t="shared" si="0"/>
        <v>#DIV/0!</v>
      </c>
    </row>
    <row r="50" spans="1:9" ht="45.75" hidden="1" x14ac:dyDescent="0.25">
      <c r="A50" s="41" t="s">
        <v>64</v>
      </c>
      <c r="B50" s="49">
        <v>400</v>
      </c>
      <c r="C50" s="46" t="s">
        <v>131</v>
      </c>
      <c r="D50" s="42" t="s">
        <v>129</v>
      </c>
      <c r="E50" s="43" t="s">
        <v>132</v>
      </c>
      <c r="F50" s="43"/>
      <c r="G50" s="44">
        <f t="shared" si="1"/>
        <v>0</v>
      </c>
      <c r="H50" s="44">
        <f t="shared" si="1"/>
        <v>0</v>
      </c>
      <c r="I50" s="52" t="e">
        <f t="shared" si="0"/>
        <v>#DIV/0!</v>
      </c>
    </row>
    <row r="51" spans="1:9" ht="23.25" hidden="1" x14ac:dyDescent="0.25">
      <c r="A51" s="41" t="s">
        <v>65</v>
      </c>
      <c r="B51" s="49">
        <v>400</v>
      </c>
      <c r="C51" s="46" t="s">
        <v>131</v>
      </c>
      <c r="D51" s="42" t="s">
        <v>129</v>
      </c>
      <c r="E51" s="43" t="s">
        <v>132</v>
      </c>
      <c r="F51" s="43"/>
      <c r="G51" s="44">
        <f t="shared" si="1"/>
        <v>0</v>
      </c>
      <c r="H51" s="44">
        <f t="shared" si="1"/>
        <v>0</v>
      </c>
      <c r="I51" s="52" t="e">
        <f t="shared" si="0"/>
        <v>#DIV/0!</v>
      </c>
    </row>
    <row r="52" spans="1:9" hidden="1" x14ac:dyDescent="0.25">
      <c r="A52" s="41" t="s">
        <v>66</v>
      </c>
      <c r="B52" s="49">
        <v>400</v>
      </c>
      <c r="C52" s="46" t="s">
        <v>131</v>
      </c>
      <c r="D52" s="42" t="s">
        <v>129</v>
      </c>
      <c r="E52" s="43" t="s">
        <v>132</v>
      </c>
      <c r="F52" s="43"/>
      <c r="G52" s="51">
        <v>0</v>
      </c>
      <c r="H52" s="51">
        <v>0</v>
      </c>
      <c r="I52" s="52" t="e">
        <f t="shared" si="0"/>
        <v>#DIV/0!</v>
      </c>
    </row>
    <row r="53" spans="1:9" ht="15" customHeight="1" x14ac:dyDescent="0.25">
      <c r="A53" s="36"/>
      <c r="B53" s="36"/>
      <c r="C53" s="47"/>
      <c r="D53" s="37"/>
      <c r="E53" s="37"/>
      <c r="F53" s="37"/>
      <c r="G53" s="37"/>
      <c r="H53" s="37"/>
      <c r="I53" s="37"/>
    </row>
  </sheetData>
  <mergeCells count="12">
    <mergeCell ref="I4:I6"/>
    <mergeCell ref="B4:B6"/>
    <mergeCell ref="H1:I1"/>
    <mergeCell ref="A3:I3"/>
    <mergeCell ref="A4:A6"/>
    <mergeCell ref="C4:C6"/>
    <mergeCell ref="D4:D6"/>
    <mergeCell ref="E4:E6"/>
    <mergeCell ref="F4:F6"/>
    <mergeCell ref="G4:G6"/>
    <mergeCell ref="H4:H6"/>
    <mergeCell ref="G2:I2"/>
  </mergeCells>
  <pageMargins left="0.59055118110236227" right="0.19685039370078741" top="0.19685039370078741" bottom="0.19685039370078741" header="0" footer="0"/>
  <pageSetup paperSize="9" scale="69" fitToHeight="0" orientation="portrait" r:id="rId1"/>
  <rowBreaks count="1" manualBreakCount="1">
    <brk id="5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215038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CB70962-E029-430F-AFCC-04B32DBC38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ведомств</vt:lpstr>
      <vt:lpstr>ведомств!Область_печати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1-ПК\1</dc:creator>
  <cp:lastModifiedBy>Сельсовет</cp:lastModifiedBy>
  <cp:lastPrinted>2025-06-18T07:00:12Z</cp:lastPrinted>
  <dcterms:created xsi:type="dcterms:W3CDTF">2023-03-20T12:19:23Z</dcterms:created>
  <dcterms:modified xsi:type="dcterms:W3CDTF">2025-06-18T07:06:51Z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20.2.0.176861179</vt:lpwstr>
  </property>
  <property fmtid="{D5CDD505-2E9C-101B-9397-08002B2CF9AE}" pid="6" name="Тип сервера">
    <vt:lpwstr>MSSQL</vt:lpwstr>
  </property>
  <property fmtid="{D5CDD505-2E9C-101B-9397-08002B2CF9AE}" pid="7" name="Сервер">
    <vt:lpwstr>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01121_takaevana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